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iaz\Desktop\EJECUCION\Octubre\"/>
    </mc:Choice>
  </mc:AlternateContent>
  <xr:revisionPtr revIDLastSave="0" documentId="13_ncr:1_{1E694D61-DBA6-4368-84C0-6405D3335884}" xr6:coauthVersionLast="47" xr6:coauthVersionMax="47" xr10:uidLastSave="{00000000-0000-0000-0000-000000000000}"/>
  <bookViews>
    <workbookView xWindow="-120" yWindow="-120" windowWidth="20730" windowHeight="11160" xr2:uid="{E8033E1F-3403-4381-B5DD-934643D1048A}"/>
  </bookViews>
  <sheets>
    <sheet name="Portal " sheetId="1" r:id="rId1"/>
  </sheets>
  <externalReferences>
    <externalReference r:id="rId2"/>
    <externalReference r:id="rId3"/>
  </externalReferences>
  <definedNames>
    <definedName name="_xlnm.Print_Titles" localSheetId="0">'Portal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6" i="1" l="1"/>
  <c r="J86" i="1"/>
  <c r="I86" i="1"/>
  <c r="H86" i="1"/>
  <c r="G86" i="1"/>
  <c r="F86" i="1"/>
  <c r="E86" i="1"/>
  <c r="D86" i="1"/>
  <c r="N85" i="1"/>
  <c r="N84" i="1"/>
  <c r="N83" i="1"/>
  <c r="N82" i="1"/>
  <c r="N81" i="1"/>
  <c r="N80" i="1"/>
  <c r="N79" i="1"/>
  <c r="N78" i="1"/>
  <c r="N86" i="1" s="1"/>
  <c r="N77" i="1"/>
  <c r="N76" i="1"/>
  <c r="N74" i="1"/>
  <c r="N73" i="1"/>
  <c r="N72" i="1"/>
  <c r="N71" i="1"/>
  <c r="N70" i="1"/>
  <c r="N69" i="1"/>
  <c r="N67" i="1"/>
  <c r="N66" i="1"/>
  <c r="N65" i="1"/>
  <c r="N64" i="1"/>
  <c r="N62" i="1"/>
  <c r="L61" i="1"/>
  <c r="N61" i="1" s="1"/>
  <c r="N60" i="1"/>
  <c r="L59" i="1"/>
  <c r="J59" i="1"/>
  <c r="I59" i="1"/>
  <c r="H59" i="1"/>
  <c r="G59" i="1"/>
  <c r="N59" i="1" s="1"/>
  <c r="N58" i="1"/>
  <c r="N57" i="1"/>
  <c r="N56" i="1"/>
  <c r="L55" i="1"/>
  <c r="H55" i="1"/>
  <c r="M54" i="1"/>
  <c r="L54" i="1"/>
  <c r="J54" i="1"/>
  <c r="I54" i="1"/>
  <c r="H54" i="1"/>
  <c r="G54" i="1"/>
  <c r="E54" i="1"/>
  <c r="D54" i="1"/>
  <c r="N52" i="1"/>
  <c r="N51" i="1"/>
  <c r="N50" i="1"/>
  <c r="N49" i="1"/>
  <c r="N48" i="1"/>
  <c r="N47" i="1"/>
  <c r="N46" i="1"/>
  <c r="N44" i="1"/>
  <c r="N43" i="1"/>
  <c r="N42" i="1"/>
  <c r="N41" i="1"/>
  <c r="N40" i="1"/>
  <c r="N39" i="1"/>
  <c r="M38" i="1"/>
  <c r="L38" i="1"/>
  <c r="K38" i="1"/>
  <c r="J38" i="1"/>
  <c r="I38" i="1"/>
  <c r="H38" i="1"/>
  <c r="G38" i="1"/>
  <c r="F38" i="1"/>
  <c r="E38" i="1"/>
  <c r="D38" i="1"/>
  <c r="M36" i="1"/>
  <c r="L36" i="1"/>
  <c r="K36" i="1"/>
  <c r="J36" i="1"/>
  <c r="I36" i="1"/>
  <c r="H36" i="1"/>
  <c r="G36" i="1"/>
  <c r="F36" i="1"/>
  <c r="E36" i="1"/>
  <c r="D36" i="1"/>
  <c r="N35" i="1"/>
  <c r="M34" i="1"/>
  <c r="L34" i="1"/>
  <c r="K34" i="1"/>
  <c r="J34" i="1"/>
  <c r="I34" i="1"/>
  <c r="H34" i="1"/>
  <c r="G34" i="1"/>
  <c r="F34" i="1"/>
  <c r="E34" i="1"/>
  <c r="D34" i="1"/>
  <c r="M33" i="1"/>
  <c r="L33" i="1"/>
  <c r="K33" i="1"/>
  <c r="J33" i="1"/>
  <c r="I33" i="1"/>
  <c r="H33" i="1"/>
  <c r="G33" i="1"/>
  <c r="F33" i="1"/>
  <c r="M32" i="1"/>
  <c r="L32" i="1"/>
  <c r="K32" i="1"/>
  <c r="J32" i="1"/>
  <c r="I32" i="1"/>
  <c r="H32" i="1"/>
  <c r="G32" i="1"/>
  <c r="F32" i="1"/>
  <c r="E32" i="1"/>
  <c r="D32" i="1"/>
  <c r="M31" i="1"/>
  <c r="L31" i="1"/>
  <c r="K31" i="1"/>
  <c r="J31" i="1"/>
  <c r="I31" i="1"/>
  <c r="H31" i="1"/>
  <c r="G31" i="1"/>
  <c r="F31" i="1"/>
  <c r="E31" i="1"/>
  <c r="D31" i="1"/>
  <c r="M30" i="1"/>
  <c r="L30" i="1"/>
  <c r="K30" i="1"/>
  <c r="J30" i="1"/>
  <c r="I30" i="1"/>
  <c r="H30" i="1"/>
  <c r="G30" i="1"/>
  <c r="F30" i="1"/>
  <c r="E30" i="1"/>
  <c r="D30" i="1"/>
  <c r="M29" i="1"/>
  <c r="L29" i="1"/>
  <c r="K29" i="1"/>
  <c r="J29" i="1"/>
  <c r="I29" i="1"/>
  <c r="N29" i="1" s="1"/>
  <c r="M28" i="1"/>
  <c r="L28" i="1"/>
  <c r="K28" i="1"/>
  <c r="J28" i="1"/>
  <c r="I28" i="1"/>
  <c r="H28" i="1"/>
  <c r="G28" i="1"/>
  <c r="F28" i="1"/>
  <c r="E28" i="1"/>
  <c r="D28" i="1"/>
  <c r="N26" i="1"/>
  <c r="M25" i="1"/>
  <c r="L25" i="1"/>
  <c r="K25" i="1"/>
  <c r="J25" i="1"/>
  <c r="I25" i="1"/>
  <c r="H25" i="1"/>
  <c r="G25" i="1"/>
  <c r="F25" i="1"/>
  <c r="E25" i="1"/>
  <c r="N25" i="1" s="1"/>
  <c r="M24" i="1"/>
  <c r="L24" i="1"/>
  <c r="K24" i="1"/>
  <c r="J24" i="1"/>
  <c r="I24" i="1"/>
  <c r="H24" i="1"/>
  <c r="G24" i="1"/>
  <c r="F24" i="1"/>
  <c r="E24" i="1"/>
  <c r="D24" i="1"/>
  <c r="M23" i="1"/>
  <c r="L23" i="1"/>
  <c r="K23" i="1"/>
  <c r="J23" i="1"/>
  <c r="I23" i="1"/>
  <c r="H23" i="1"/>
  <c r="G23" i="1"/>
  <c r="F23" i="1"/>
  <c r="E23" i="1"/>
  <c r="D23" i="1"/>
  <c r="N23" i="1" s="1"/>
  <c r="M22" i="1"/>
  <c r="L22" i="1"/>
  <c r="K22" i="1"/>
  <c r="J22" i="1"/>
  <c r="I22" i="1"/>
  <c r="H22" i="1"/>
  <c r="G22" i="1"/>
  <c r="F22" i="1"/>
  <c r="E22" i="1"/>
  <c r="D22" i="1"/>
  <c r="M21" i="1"/>
  <c r="N21" i="1" s="1"/>
  <c r="L21" i="1"/>
  <c r="K21" i="1"/>
  <c r="M20" i="1"/>
  <c r="L20" i="1"/>
  <c r="K20" i="1"/>
  <c r="J20" i="1"/>
  <c r="I20" i="1"/>
  <c r="H20" i="1"/>
  <c r="G20" i="1"/>
  <c r="E20" i="1"/>
  <c r="D20" i="1"/>
  <c r="M19" i="1"/>
  <c r="L19" i="1"/>
  <c r="K19" i="1"/>
  <c r="J19" i="1"/>
  <c r="I19" i="1"/>
  <c r="H19" i="1"/>
  <c r="G19" i="1"/>
  <c r="E19" i="1"/>
  <c r="M18" i="1"/>
  <c r="L18" i="1"/>
  <c r="K18" i="1"/>
  <c r="J18" i="1"/>
  <c r="I18" i="1"/>
  <c r="H18" i="1"/>
  <c r="G18" i="1"/>
  <c r="F18" i="1"/>
  <c r="E18" i="1"/>
  <c r="N18" i="1" s="1"/>
  <c r="D18" i="1"/>
  <c r="M17" i="1"/>
  <c r="L17" i="1"/>
  <c r="K17" i="1"/>
  <c r="J17" i="1"/>
  <c r="I17" i="1"/>
  <c r="H17" i="1"/>
  <c r="G17" i="1"/>
  <c r="F17" i="1"/>
  <c r="E17" i="1"/>
  <c r="D17" i="1"/>
  <c r="M15" i="1"/>
  <c r="L15" i="1"/>
  <c r="K15" i="1"/>
  <c r="J15" i="1"/>
  <c r="I15" i="1"/>
  <c r="H15" i="1"/>
  <c r="G15" i="1"/>
  <c r="F15" i="1"/>
  <c r="E15" i="1"/>
  <c r="D15" i="1"/>
  <c r="N14" i="1"/>
  <c r="N13" i="1"/>
  <c r="M12" i="1"/>
  <c r="L12" i="1"/>
  <c r="K12" i="1"/>
  <c r="J12" i="1"/>
  <c r="I12" i="1"/>
  <c r="H12" i="1"/>
  <c r="G12" i="1"/>
  <c r="F12" i="1"/>
  <c r="E12" i="1"/>
  <c r="D12" i="1"/>
  <c r="M11" i="1"/>
  <c r="L11" i="1"/>
  <c r="K11" i="1"/>
  <c r="K75" i="1" s="1"/>
  <c r="K88" i="1" s="1"/>
  <c r="J11" i="1"/>
  <c r="I11" i="1"/>
  <c r="H11" i="1"/>
  <c r="G11" i="1"/>
  <c r="G75" i="1" s="1"/>
  <c r="G88" i="1" s="1"/>
  <c r="F11" i="1"/>
  <c r="E11" i="1"/>
  <c r="D11" i="1"/>
  <c r="D75" i="1" s="1"/>
  <c r="H75" i="1" l="1"/>
  <c r="H88" i="1" s="1"/>
  <c r="N17" i="1"/>
  <c r="N19" i="1"/>
  <c r="E75" i="1"/>
  <c r="E88" i="1" s="1"/>
  <c r="M75" i="1"/>
  <c r="M88" i="1" s="1"/>
  <c r="N20" i="1"/>
  <c r="J75" i="1"/>
  <c r="J88" i="1" s="1"/>
  <c r="N22" i="1"/>
  <c r="N28" i="1"/>
  <c r="N36" i="1"/>
  <c r="L75" i="1"/>
  <c r="L88" i="1" s="1"/>
  <c r="N32" i="1"/>
  <c r="N38" i="1"/>
  <c r="I75" i="1"/>
  <c r="I88" i="1" s="1"/>
  <c r="N12" i="1"/>
  <c r="N15" i="1"/>
  <c r="N24" i="1"/>
  <c r="F75" i="1"/>
  <c r="F88" i="1" s="1"/>
  <c r="N31" i="1"/>
  <c r="N33" i="1"/>
  <c r="N34" i="1"/>
  <c r="N54" i="1"/>
  <c r="N55" i="1"/>
  <c r="N75" i="1"/>
  <c r="N88" i="1" s="1"/>
  <c r="D88" i="1"/>
  <c r="N30" i="1"/>
  <c r="N11" i="1"/>
</calcChain>
</file>

<file path=xl/sharedStrings.xml><?xml version="1.0" encoding="utf-8"?>
<sst xmlns="http://schemas.openxmlformats.org/spreadsheetml/2006/main" count="168" uniqueCount="168">
  <si>
    <t>REPÚBLICA DOMINICANA</t>
  </si>
  <si>
    <t>MINISTERIO DE EDUCACIÓN</t>
  </si>
  <si>
    <t>Instituto Nacional de Capacitación y Formación del Magisterio</t>
  </si>
  <si>
    <t>RNC 430017027</t>
  </si>
  <si>
    <t xml:space="preserve">Ejecución de Gastos y Aplicaciones Financieras </t>
  </si>
  <si>
    <t>Valores en RD$</t>
  </si>
  <si>
    <t>Cuenta No.</t>
  </si>
  <si>
    <t>Detalle de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</si>
  <si>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</si>
  <si>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</si>
  <si>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</si>
  <si>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</si>
  <si>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</si>
  <si>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</si>
  <si>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</si>
  <si>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</si>
  <si>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</si>
  <si>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</si>
  <si>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</si>
  <si>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GASTOS</t>
  </si>
  <si>
    <t>REMUNERACIONES Y CONTRIBUCIONES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</si>
  <si>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</si>
  <si>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</si>
  <si>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</si>
  <si>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</si>
  <si>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</si>
  <si>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</si>
  <si>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</si>
  <si>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</si>
  <si>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</si>
  <si>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</si>
  <si>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</si>
  <si>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</si>
  <si>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</si>
  <si>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</si>
  <si>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 xml:space="preserve"> PUBLICIDAD, IMPRESIÓN Y ENCUADERNACIÓN</t>
  </si>
  <si>
    <t>2.2.3</t>
  </si>
  <si>
    <t xml:space="preserve"> VIÁTICOS</t>
  </si>
  <si>
    <t>2.2.4</t>
  </si>
  <si>
    <t>TRANSPORTE Y ALMACENAJE</t>
  </si>
  <si>
    <t>2.2.5</t>
  </si>
  <si>
    <t xml:space="preserve"> ALQUILERES Y RENTAS</t>
  </si>
  <si>
    <t>2.2.6</t>
  </si>
  <si>
    <t xml:space="preserve"> 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</si>
  <si>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</si>
  <si>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</si>
  <si>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</si>
  <si>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</si>
  <si>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</si>
  <si>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</si>
  <si>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</si>
  <si>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</si>
  <si>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</si>
  <si>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</si>
  <si>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</si>
  <si>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</si>
  <si>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</si>
  <si>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</si>
  <si>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 xml:space="preserve"> PRODUCTOS FARMACÉUTICOS</t>
  </si>
  <si>
    <t>2.3.5</t>
  </si>
  <si>
    <t>PRODUCTOS DE CUERO, CAUCHO Y PLÁSTICO</t>
  </si>
  <si>
    <t>2.3.6</t>
  </si>
  <si>
    <t xml:space="preserve"> PRODUCTOS DE MINERALES, METÁLICOS Y NO METÁLICOS</t>
  </si>
  <si>
    <t>2.3.7</t>
  </si>
  <si>
    <t xml:space="preserve"> COMBUSTIBLES, LUBRICANTES, PRODUCTOS QUÍMICOS Y CONEXOS</t>
  </si>
  <si>
    <t>2.3.8</t>
  </si>
  <si>
    <t>GASTOS QUE SE ASIGNARÁN DURANTE EL EJERCICIO (ART. 32 Y 33 LEY 423-06)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</si>
  <si>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</si>
  <si>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</si>
  <si>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</si>
  <si>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</si>
  <si>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</si>
  <si>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</si>
  <si>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</si>
  <si>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</si>
  <si>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</si>
  <si>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</si>
  <si>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</si>
  <si>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</si>
  <si>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</si>
  <si>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</si>
  <si>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</si>
  <si>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</si>
  <si>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</si>
  <si>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</si>
  <si>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</si>
  <si>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</si>
  <si>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</si>
  <si>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 xml:space="preserve"> TRANSFERENCIAS DE CAPITAL AL GOBIERNO GENERAL  NACIONAL</t>
  </si>
  <si>
    <t>2.5.3</t>
  </si>
  <si>
    <t xml:space="preserve"> TRANSFERENCIAS DE CAPITAL A GOBIERNOS GENERALES LOCALES</t>
  </si>
  <si>
    <t>2.5.4</t>
  </si>
  <si>
    <t>TRANSFERENCIAS DE CAPITAL 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</si>
  <si>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</si>
  <si>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</si>
  <si>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</si>
  <si>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</si>
  <si>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</si>
  <si>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</si>
  <si>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BIENES MUEBLES, INMUEBLES E INTANGIBLES</t>
  </si>
  <si>
    <t>2.6.1</t>
  </si>
  <si>
    <t>MOBILIARIO Y EQUIPO</t>
  </si>
  <si>
    <t>2.6.2</t>
  </si>
  <si>
    <t xml:space="preserve"> MOBILIARIO Y EQUIPO EDUCACIONAL Y RECREATIVO</t>
  </si>
  <si>
    <t>2.6.3</t>
  </si>
  <si>
    <t xml:space="preserve"> EQUIPO E INSTRUMENTAL, CIENTÍFICO Y LABORATORIO</t>
  </si>
  <si>
    <t>2.6.4</t>
  </si>
  <si>
    <t>VEHÍCULOS Y EQUIPO DE TRANSPORTE, TRACCIÓN Y ELEVACIÓN</t>
  </si>
  <si>
    <t>2.6.5</t>
  </si>
  <si>
    <t xml:space="preserve"> MAQUINARIA, OTROS EQUIPOS Y HERRAMIENTAS</t>
  </si>
  <si>
    <t>2.6.6</t>
  </si>
  <si>
    <t>EQUIPOS DE DEFENSA Y SEGURIDAD</t>
  </si>
  <si>
    <t>2.6.7</t>
  </si>
  <si>
    <t>ACTIVOS BIÓLOGICOS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</si>
  <si>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</si>
  <si>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</si>
  <si>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</si>
  <si>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</si>
  <si>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</si>
  <si>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</si>
  <si>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</si>
  <si>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</si>
  <si>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</si>
  <si>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</si>
  <si>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</si>
  <si>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</si>
  <si>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GASTOS QUE SE ASIGNARÁN DURANTE EL EJERCICIO PARA INVERSIÓN (ART. 32 Y 33 LEY 423-06)</t>
  </si>
  <si>
    <t>ADQUISICION DE ACTIVOS FINANCIEROS CON FINES DE POLÍTICA</t>
  </si>
  <si>
    <t>2.8.1</t>
  </si>
  <si>
    <t>CONCESIÓN DE PRESTAMOS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</si>
  <si>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</si>
  <si>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</si>
  <si>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</si>
  <si>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</si>
  <si>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</si>
  <si>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</si>
  <si>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PUBLICA EXTERNA</t>
  </si>
  <si>
    <t>2.9.4</t>
  </si>
  <si>
    <t>COMISIONES Y OTROS GASTOS BANCARIOS DE LA DEUDA PÚBLICA</t>
  </si>
  <si>
    <t>Total Gastos</t>
  </si>
  <si>
    <t>APLICACIONES FINANCIERAS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</si>
  <si>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</si>
  <si>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</si>
  <si>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</si>
  <si>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</si>
  <si>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</si>
  <si>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</si>
  <si>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</si>
  <si>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</si>
  <si>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</si>
  <si>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</si>
  <si>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</si>
  <si>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4.1.7</t>
  </si>
  <si>
    <t>DISMINUCIÓN DEPÓSITOS FONDOS DE TERCEROS</t>
  </si>
  <si>
    <t>TOTAL APLICACIONES FINANCIERAS</t>
  </si>
  <si>
    <t>TOTAL GASTOS Y APLICACIONES FINANCIERAS</t>
  </si>
  <si>
    <t xml:space="preserve">               ______________________________________                                                                ______________________________________                                                          ____________________________________</t>
  </si>
  <si>
    <t xml:space="preserve">                 Licda. Enriqueta Gonzalez Correa                                                                     Lic. Remmy Adames Ramirez                                                                 Licda. Francis Dolores Gérman</t>
  </si>
  <si>
    <t xml:space="preserve">                                Preparado por                                                                                                  Revisado por                                                                                            Autorizado por</t>
  </si>
  <si>
    <t xml:space="preserve">                   Encargada de Contabilidad                                                                             Enc. Depto. Financiero                                                                   Directora Administrativa Finaciera</t>
  </si>
  <si>
    <t>Nota: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</si>
  <si>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</si>
  <si>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</si>
  <si>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</si>
  <si>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 xml:space="preserve">4. Fecha de imputación: último día del mes analizado. </t>
  </si>
  <si>
    <t xml:space="preserve">5. Fecha de registro: el día 10 del mes siguiente al mes analizado. </t>
  </si>
  <si>
    <r>
      <t xml:space="preserve">6. El objeto </t>
    </r>
    <r>
      <rPr>
        <b/>
        <sz val="12"/>
        <color theme="1"/>
        <rFont val="Century Gothic"/>
        <family val="2"/>
      </rPr>
      <t>2.1</t>
    </r>
    <r>
      <rPr>
        <sz val="12"/>
        <color theme="1"/>
        <rFont val="Century Gothic"/>
        <family val="2"/>
      </rPr>
      <t xml:space="preserve"> en el auxiliar </t>
    </r>
    <r>
      <rPr>
        <b/>
        <sz val="12"/>
        <color theme="1"/>
        <rFont val="Century Gothic"/>
        <family val="2"/>
      </rPr>
      <t xml:space="preserve">2.1.1 </t>
    </r>
    <r>
      <rPr>
        <sz val="12"/>
        <color theme="1"/>
        <rFont val="Century Gothic"/>
        <family val="2"/>
      </rPr>
      <t xml:space="preserve">de remuneraciones presenta un aumento debido a los pagos realizados por prestaciones laborales por desvinculaciones y proporción de vacaciones no disfrutadas al personal desvinculado y el  </t>
    </r>
    <r>
      <rPr>
        <b/>
        <sz val="12"/>
        <color theme="1"/>
        <rFont val="Century Gothic"/>
        <family val="2"/>
      </rPr>
      <t xml:space="preserve">2.1.2 </t>
    </r>
    <r>
      <rPr>
        <sz val="12"/>
        <color theme="1"/>
        <rFont val="Century Gothic"/>
        <family val="2"/>
      </rPr>
      <t>de remuneraciones el pago de incentivo por rendimiento individual al personal activo de la institución.</t>
    </r>
  </si>
  <si>
    <t>Del 01 de Enero al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</si>
</sst>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1"/>
      <name val="Edwardian Script ITC"/>
      <family val="4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1"/>
      <color theme="1"/>
      <name val="Century Gothic"/>
      <family val="2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1" applyFont="1"/>
    <xf numFmtId="0" fontId="7" fillId="2" borderId="0" xfId="0" applyFont="1" applyFill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164" fontId="8" fillId="3" borderId="1" xfId="1" applyFont="1" applyFill="1" applyBorder="1" applyAlignment="1">
      <alignment horizontal="left" wrapText="1"/>
    </xf>
    <xf numFmtId="164" fontId="7" fillId="4" borderId="1" xfId="1" applyFont="1" applyFill="1" applyBorder="1" applyAlignment="1">
      <alignment horizontal="left" wrapText="1"/>
    </xf>
    <xf numFmtId="164" fontId="0" fillId="0" borderId="0" xfId="1" applyFont="1" applyFill="1"/>
    <xf numFmtId="0" fontId="0" fillId="0" borderId="0" xfId="0" applyAlignment="1">
      <alignment horizontal="left"/>
    </xf>
    <xf numFmtId="0" fontId="7" fillId="3" borderId="0" xfId="0" applyFont="1" applyFill="1" applyAlignment="1">
      <alignment vertical="center" wrapText="1"/>
    </xf>
    <xf numFmtId="164" fontId="7" fillId="3" borderId="0" xfId="1" applyFont="1" applyFill="1" applyAlignment="1">
      <alignment wrapText="1"/>
    </xf>
    <xf numFmtId="164" fontId="7" fillId="4" borderId="0" xfId="1" applyFont="1" applyFill="1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164" fontId="8" fillId="0" borderId="0" xfId="1" applyFont="1" applyFill="1" applyAlignment="1">
      <alignment vertical="center" wrapText="1"/>
    </xf>
    <xf numFmtId="4" fontId="9" fillId="0" borderId="0" xfId="0" applyNumberFormat="1" applyFont="1" applyAlignment="1">
      <alignment vertical="center"/>
    </xf>
    <xf numFmtId="164" fontId="7" fillId="4" borderId="0" xfId="1" applyFont="1" applyFill="1" applyAlignment="1">
      <alignment vertical="center" wrapText="1"/>
    </xf>
    <xf numFmtId="164" fontId="8" fillId="3" borderId="0" xfId="1" applyFont="1" applyFill="1" applyAlignment="1">
      <alignment wrapText="1"/>
    </xf>
    <xf numFmtId="164" fontId="8" fillId="4" borderId="0" xfId="1" applyFont="1" applyFill="1" applyAlignment="1">
      <alignment wrapText="1"/>
    </xf>
    <xf numFmtId="164" fontId="7" fillId="5" borderId="0" xfId="1" applyFont="1" applyFill="1" applyAlignment="1">
      <alignment vertical="center" wrapText="1"/>
    </xf>
    <xf numFmtId="0" fontId="8" fillId="0" borderId="0" xfId="0" applyFont="1" applyAlignment="1">
      <alignment horizontal="left"/>
    </xf>
    <xf numFmtId="164" fontId="8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164" fontId="8" fillId="5" borderId="0" xfId="1" applyFont="1" applyFill="1" applyAlignment="1">
      <alignment vertical="center" wrapText="1"/>
    </xf>
    <xf numFmtId="0" fontId="8" fillId="0" borderId="0" xfId="0" applyFont="1"/>
    <xf numFmtId="164" fontId="8" fillId="0" borderId="0" xfId="1" applyFont="1" applyAlignment="1"/>
    <xf numFmtId="164" fontId="8" fillId="4" borderId="0" xfId="1" applyFont="1" applyFill="1" applyAlignment="1"/>
    <xf numFmtId="164" fontId="7" fillId="5" borderId="0" xfId="1" applyFont="1" applyFill="1" applyAlignment="1">
      <alignment horizontal="center" vertical="center"/>
    </xf>
    <xf numFmtId="0" fontId="10" fillId="0" borderId="0" xfId="0" applyFont="1" applyAlignment="1">
      <alignment horizontal="left" wrapText="1"/>
    </xf>
    <xf numFmtId="164" fontId="10" fillId="0" borderId="0" xfId="1" applyFont="1" applyFill="1" applyAlignment="1"/>
    <xf numFmtId="0" fontId="5" fillId="0" borderId="0" xfId="0" applyFont="1"/>
    <xf numFmtId="0" fontId="12" fillId="6" borderId="0" xfId="0" applyFont="1" applyFill="1" applyAlignment="1">
      <alignment horizontal="center"/>
    </xf>
    <xf numFmtId="0" fontId="13" fillId="0" borderId="0" xfId="0" applyFont="1"/>
    <xf numFmtId="0" fontId="12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/>
    </xf>
    <xf numFmtId="0" fontId="14" fillId="0" borderId="0" xfId="0" applyFont="1"/>
    <xf numFmtId="0" fontId="13" fillId="0" borderId="0" xfId="0" applyFont="1" applyAlignment="1">
      <alignment vertical="top"/>
    </xf>
    <xf numFmtId="164" fontId="5" fillId="0" borderId="0" xfId="1" applyFont="1"/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164" fontId="13" fillId="0" borderId="0" xfId="1" applyFont="1" applyAlignment="1"/>
    <xf numFmtId="0" fontId="2" fillId="0" borderId="0" xfId="0" applyFont="1"/>
    <xf numFmtId="164" fontId="2" fillId="0" borderId="0" xfId="1" applyFont="1" applyAlignment="1"/>
    <xf numFmtId="164" fontId="0" fillId="0" borderId="0" xfId="1" applyFont="1" applyAlignment="1"/>
    <xf numFmtId="164" fontId="1" fillId="0" borderId="0" xfId="1" applyFont="1" applyAlignment="1"/>
    <xf numFmtId="0" fontId="11" fillId="6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2" fillId="6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2" fillId="6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123825</xdr:rowOff>
    </xdr:from>
    <xdr:to>
      <xdr:col>2</xdr:col>
      <xdr:colOff>2085975</xdr:colOff>
      <xdr:row>6</xdr:row>
      <xdr:rowOff>5844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C1A418-A3F6-4347-B70E-D67CEEA62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123825"/>
          <a:ext cx="2790826" cy="1520319"/>
        </a:xfrm>
        <a:prstGeom prst="rect">
          <a:avLst/>
        </a:prstGeom>
      </xdr:spPr>
    </xdr:pic>
    <xdr:clientData/>
  </xdr:twoCellAnchor>
  <xdr:twoCellAnchor editAs="oneCell">
    <xdr:from>
      <xdr:col>11</xdr:col>
      <xdr:colOff>235324</xdr:colOff>
      <xdr:row>1</xdr:row>
      <xdr:rowOff>59519</xdr:rowOff>
    </xdr:from>
    <xdr:to>
      <xdr:col>13</xdr:col>
      <xdr:colOff>924360</xdr:colOff>
      <xdr:row>5</xdr:row>
      <xdr:rowOff>44823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7C20D5-8CE2-49AB-9882-A86AAC966D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727"/>
        <a:stretch/>
      </xdr:blipFill>
      <xdr:spPr>
        <a:xfrm>
          <a:off x="11722474" y="297644"/>
          <a:ext cx="2803586" cy="11854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-SCAT\Contabilidad\Documentos%20de%20Contabilidad%20-%20INAFOCAM\DOCUMENTOS%20-%20Maria%20Brito\Informe%20Financiero%20-%20Portal%20Institucional\Presupuesto%20y%20Ejecuci&#243;n%20Mensual\022021%20Presupuesto%20y%20Ejecuci&#243;n%20Mens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-SCAT\Archivos%20Compartidos%20Inafocam\Contabilidad\Documentos%20de%20Contabilidad%20-%20INAFOCAM\DOCUMENTOS%20-%20CONTABILIDAD\Ejecuci&#243;n%20Presupuestaria%20-%20Mensual\Ejecuci&#243;n%20Presupuestari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igente"/>
      <sheetName val="Resumen Ejecución "/>
      <sheetName val="Detalle Ejecución"/>
    </sheetNames>
    <sheetDataSet>
      <sheetData sheetId="0"/>
      <sheetData sheetId="1"/>
      <sheetData sheetId="2">
        <row r="10">
          <cell r="C10">
            <v>10525363.810000001</v>
          </cell>
          <cell r="D10">
            <v>10216299.539999999</v>
          </cell>
        </row>
        <row r="11">
          <cell r="C11">
            <v>1084831.6599999999</v>
          </cell>
          <cell r="D11">
            <v>1161200.26</v>
          </cell>
        </row>
        <row r="12">
          <cell r="C12">
            <v>127600</v>
          </cell>
          <cell r="D12">
            <v>127600</v>
          </cell>
        </row>
        <row r="13">
          <cell r="C13">
            <v>794264.62</v>
          </cell>
          <cell r="D13">
            <v>775981.24</v>
          </cell>
        </row>
        <row r="14">
          <cell r="C14">
            <v>820144.61</v>
          </cell>
          <cell r="D14">
            <v>803623.26</v>
          </cell>
        </row>
        <row r="15">
          <cell r="C15">
            <v>89999.11</v>
          </cell>
          <cell r="D15">
            <v>87820.77</v>
          </cell>
        </row>
        <row r="16">
          <cell r="C16">
            <v>90019.42</v>
          </cell>
          <cell r="D16">
            <v>90019.42</v>
          </cell>
        </row>
        <row r="18">
          <cell r="C18">
            <v>1484</v>
          </cell>
          <cell r="D18">
            <v>0</v>
          </cell>
        </row>
        <row r="19">
          <cell r="C19">
            <v>2675</v>
          </cell>
          <cell r="D19">
            <v>0</v>
          </cell>
        </row>
        <row r="20">
          <cell r="C20">
            <v>10735</v>
          </cell>
          <cell r="D20">
            <v>0</v>
          </cell>
        </row>
        <row r="21">
          <cell r="D21">
            <v>-12000</v>
          </cell>
        </row>
        <row r="22">
          <cell r="D22">
            <v>71250</v>
          </cell>
        </row>
        <row r="23">
          <cell r="C23">
            <v>0</v>
          </cell>
          <cell r="D23">
            <v>1877060.22</v>
          </cell>
        </row>
        <row r="24">
          <cell r="C24">
            <v>-736.69</v>
          </cell>
          <cell r="D24">
            <v>13702.56</v>
          </cell>
        </row>
        <row r="25">
          <cell r="C25">
            <v>553.29</v>
          </cell>
          <cell r="D25">
            <v>2562.69</v>
          </cell>
        </row>
        <row r="26">
          <cell r="D26">
            <v>33040</v>
          </cell>
        </row>
        <row r="27">
          <cell r="D27">
            <v>25200</v>
          </cell>
        </row>
        <row r="28">
          <cell r="D28">
            <v>34734.01</v>
          </cell>
        </row>
        <row r="29">
          <cell r="D29">
            <v>4633</v>
          </cell>
        </row>
        <row r="33">
          <cell r="C33">
            <v>48497.34</v>
          </cell>
          <cell r="D33">
            <v>0</v>
          </cell>
        </row>
        <row r="37">
          <cell r="C37">
            <v>210876.90549999999</v>
          </cell>
          <cell r="D37">
            <v>0</v>
          </cell>
        </row>
        <row r="38">
          <cell r="C38">
            <v>2915.9650000000001</v>
          </cell>
          <cell r="D38">
            <v>0</v>
          </cell>
        </row>
        <row r="39">
          <cell r="C39">
            <v>8522.4599999999991</v>
          </cell>
        </row>
        <row r="40">
          <cell r="C40">
            <v>6215</v>
          </cell>
          <cell r="D40">
            <v>0</v>
          </cell>
        </row>
        <row r="41">
          <cell r="C41">
            <v>76490.83</v>
          </cell>
          <cell r="D41">
            <v>0</v>
          </cell>
        </row>
        <row r="42">
          <cell r="C42">
            <v>41233.362000000001</v>
          </cell>
          <cell r="D42">
            <v>-2258</v>
          </cell>
        </row>
        <row r="43">
          <cell r="C43">
            <v>24050.15</v>
          </cell>
          <cell r="D43">
            <v>0</v>
          </cell>
        </row>
        <row r="44">
          <cell r="C44">
            <v>1469.068</v>
          </cell>
          <cell r="D44">
            <v>0</v>
          </cell>
        </row>
        <row r="46">
          <cell r="C46">
            <v>0</v>
          </cell>
        </row>
        <row r="47">
          <cell r="C47">
            <v>0</v>
          </cell>
        </row>
        <row r="49">
          <cell r="C49">
            <v>128029</v>
          </cell>
          <cell r="D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centaje"/>
      <sheetName val="Objeto"/>
      <sheetName val="Portal "/>
      <sheetName val="Ejecución 2021"/>
    </sheetNames>
    <sheetDataSet>
      <sheetData sheetId="0"/>
      <sheetData sheetId="1"/>
      <sheetData sheetId="2"/>
      <sheetData sheetId="3">
        <row r="11">
          <cell r="F11">
            <v>11275645.369999999</v>
          </cell>
          <cell r="G11">
            <v>9764157.3800000008</v>
          </cell>
          <cell r="H11">
            <v>10467103.33</v>
          </cell>
          <cell r="I11">
            <v>9856853.2100000009</v>
          </cell>
          <cell r="J11">
            <v>10053156.300000001</v>
          </cell>
          <cell r="K11">
            <v>11869821.4</v>
          </cell>
          <cell r="L11">
            <v>9655452.0800000001</v>
          </cell>
          <cell r="M11">
            <v>10140424.449999999</v>
          </cell>
        </row>
        <row r="12">
          <cell r="F12">
            <v>2072817.35</v>
          </cell>
          <cell r="G12">
            <v>3996353.6481300001</v>
          </cell>
          <cell r="H12">
            <v>2211588.2599999998</v>
          </cell>
          <cell r="I12">
            <v>2997856.26</v>
          </cell>
          <cell r="J12">
            <v>5440564.2599999998</v>
          </cell>
          <cell r="K12">
            <v>5690550.2599999998</v>
          </cell>
          <cell r="L12">
            <v>3998203.26</v>
          </cell>
          <cell r="M12">
            <v>4550070.3499999996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5119392.96</v>
          </cell>
          <cell r="J13">
            <v>5305115</v>
          </cell>
          <cell r="K13">
            <v>0</v>
          </cell>
          <cell r="L13">
            <v>0</v>
          </cell>
          <cell r="M13">
            <v>10510599.51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3210014.1</v>
          </cell>
          <cell r="J14">
            <v>2622496.34</v>
          </cell>
          <cell r="K14">
            <v>0</v>
          </cell>
          <cell r="L14">
            <v>0</v>
          </cell>
          <cell r="M14">
            <v>2897481.47</v>
          </cell>
        </row>
        <row r="15">
          <cell r="F15">
            <v>153838.93</v>
          </cell>
          <cell r="G15">
            <v>127000</v>
          </cell>
          <cell r="H15">
            <v>201000</v>
          </cell>
          <cell r="I15">
            <v>181000</v>
          </cell>
          <cell r="J15">
            <v>181000</v>
          </cell>
          <cell r="K15">
            <v>181000</v>
          </cell>
          <cell r="L15">
            <v>193000</v>
          </cell>
          <cell r="M15">
            <v>193000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7866275.5199999996</v>
          </cell>
          <cell r="K16">
            <v>0</v>
          </cell>
          <cell r="L16">
            <v>0</v>
          </cell>
          <cell r="M16">
            <v>852555.35</v>
          </cell>
        </row>
        <row r="17">
          <cell r="F17">
            <v>904145.1</v>
          </cell>
          <cell r="G17">
            <v>921134.88</v>
          </cell>
          <cell r="H17">
            <v>866538.43</v>
          </cell>
          <cell r="I17">
            <v>879018.1</v>
          </cell>
          <cell r="J17">
            <v>1067241.3</v>
          </cell>
          <cell r="K17">
            <v>1231032.71</v>
          </cell>
          <cell r="L17">
            <v>954046.52</v>
          </cell>
          <cell r="M17">
            <v>1342942.4</v>
          </cell>
        </row>
        <row r="18">
          <cell r="F18">
            <v>937386.7</v>
          </cell>
          <cell r="G18">
            <v>951842.86</v>
          </cell>
          <cell r="H18">
            <v>896010.87</v>
          </cell>
          <cell r="I18">
            <v>908505.14</v>
          </cell>
          <cell r="J18">
            <v>1095874.93</v>
          </cell>
          <cell r="K18">
            <v>1245614.72</v>
          </cell>
          <cell r="L18">
            <v>968237.85</v>
          </cell>
          <cell r="M18">
            <v>726611.28</v>
          </cell>
        </row>
        <row r="19">
          <cell r="F19">
            <v>102632.71</v>
          </cell>
          <cell r="G19">
            <v>104425.45</v>
          </cell>
          <cell r="H19">
            <v>101877.39</v>
          </cell>
          <cell r="I19">
            <v>102098.96</v>
          </cell>
          <cell r="J19">
            <v>125321.95</v>
          </cell>
          <cell r="K19">
            <v>156178.38</v>
          </cell>
          <cell r="L19">
            <v>116107.65</v>
          </cell>
          <cell r="M19">
            <v>126810.56</v>
          </cell>
        </row>
        <row r="20">
          <cell r="F20">
            <v>90019.42</v>
          </cell>
          <cell r="G20">
            <v>90019.42</v>
          </cell>
          <cell r="H20">
            <v>92142.27</v>
          </cell>
          <cell r="I20">
            <v>92142.27</v>
          </cell>
          <cell r="J20">
            <v>89130.69</v>
          </cell>
          <cell r="K20">
            <v>89130.69</v>
          </cell>
          <cell r="L20">
            <v>89130.69</v>
          </cell>
          <cell r="M20">
            <v>89130.69</v>
          </cell>
        </row>
        <row r="22">
          <cell r="F22">
            <v>751524.72</v>
          </cell>
          <cell r="G22">
            <v>215489.87</v>
          </cell>
          <cell r="H22">
            <v>373854.89</v>
          </cell>
          <cell r="I22">
            <v>0</v>
          </cell>
          <cell r="J22">
            <v>556553.82999999996</v>
          </cell>
          <cell r="K22">
            <v>275322.7</v>
          </cell>
          <cell r="L22">
            <v>261047.83</v>
          </cell>
          <cell r="M22"/>
        </row>
        <row r="23">
          <cell r="F23">
            <v>228334.56</v>
          </cell>
          <cell r="G23">
            <v>114714.2</v>
          </cell>
          <cell r="H23">
            <v>114714.2</v>
          </cell>
          <cell r="I23">
            <v>0</v>
          </cell>
          <cell r="J23">
            <v>298407</v>
          </cell>
          <cell r="K23">
            <v>148356</v>
          </cell>
          <cell r="L23">
            <v>150251</v>
          </cell>
          <cell r="M23"/>
        </row>
        <row r="24">
          <cell r="F24">
            <v>1484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742</v>
          </cell>
          <cell r="L24">
            <v>0</v>
          </cell>
          <cell r="M24"/>
        </row>
        <row r="25">
          <cell r="F25">
            <v>5082</v>
          </cell>
          <cell r="G25">
            <v>0</v>
          </cell>
          <cell r="H25">
            <v>5213</v>
          </cell>
          <cell r="I25">
            <v>2675</v>
          </cell>
          <cell r="J25">
            <v>2538</v>
          </cell>
          <cell r="K25">
            <v>2538</v>
          </cell>
          <cell r="L25">
            <v>2538</v>
          </cell>
          <cell r="M25">
            <v>2400</v>
          </cell>
        </row>
        <row r="26">
          <cell r="F26">
            <v>0</v>
          </cell>
          <cell r="G26">
            <v>0</v>
          </cell>
          <cell r="H26">
            <v>69400</v>
          </cell>
          <cell r="I26">
            <v>-42750</v>
          </cell>
          <cell r="J26">
            <v>30000</v>
          </cell>
          <cell r="K26">
            <v>0</v>
          </cell>
          <cell r="L26">
            <v>0</v>
          </cell>
          <cell r="M26">
            <v>30000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2643.2</v>
          </cell>
          <cell r="J27">
            <v>1608.48</v>
          </cell>
          <cell r="K27">
            <v>4425</v>
          </cell>
          <cell r="L27">
            <v>0</v>
          </cell>
          <cell r="M27"/>
        </row>
        <row r="28">
          <cell r="G28">
            <v>115680</v>
          </cell>
          <cell r="H28">
            <v>182895.27</v>
          </cell>
          <cell r="I28">
            <v>15600</v>
          </cell>
          <cell r="J28">
            <v>11550</v>
          </cell>
          <cell r="K28">
            <v>65748.06</v>
          </cell>
          <cell r="L28">
            <v>14950</v>
          </cell>
          <cell r="M28">
            <v>157693.64000000001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303358</v>
          </cell>
          <cell r="K29">
            <v>0</v>
          </cell>
          <cell r="L29">
            <v>0</v>
          </cell>
          <cell r="M29"/>
        </row>
        <row r="30">
          <cell r="D30">
            <v>-142500</v>
          </cell>
          <cell r="G30">
            <v>71250</v>
          </cell>
          <cell r="H30">
            <v>0</v>
          </cell>
          <cell r="I30">
            <v>0</v>
          </cell>
          <cell r="J30">
            <v>37461</v>
          </cell>
          <cell r="K30">
            <v>142560</v>
          </cell>
          <cell r="L30">
            <v>0</v>
          </cell>
          <cell r="M30"/>
        </row>
        <row r="31">
          <cell r="K31"/>
          <cell r="L31"/>
          <cell r="M31"/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653857</v>
          </cell>
          <cell r="K32">
            <v>0</v>
          </cell>
          <cell r="L32">
            <v>0</v>
          </cell>
          <cell r="M32"/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1993469.88</v>
          </cell>
          <cell r="M33"/>
        </row>
        <row r="34">
          <cell r="F34">
            <v>3521450.51</v>
          </cell>
          <cell r="G34">
            <v>2524993.41</v>
          </cell>
          <cell r="H34">
            <v>2451867.66</v>
          </cell>
          <cell r="I34">
            <v>1989785.09</v>
          </cell>
          <cell r="J34">
            <v>2408520.1800000002</v>
          </cell>
          <cell r="K34">
            <v>2607295.1</v>
          </cell>
          <cell r="L34">
            <v>2214911.1</v>
          </cell>
          <cell r="M34"/>
        </row>
        <row r="35">
          <cell r="F35">
            <v>354217.12</v>
          </cell>
          <cell r="G35">
            <v>0</v>
          </cell>
          <cell r="H35">
            <v>135302.34</v>
          </cell>
          <cell r="I35">
            <v>0</v>
          </cell>
          <cell r="J35">
            <v>23246</v>
          </cell>
          <cell r="K35">
            <v>0</v>
          </cell>
          <cell r="L35">
            <v>0</v>
          </cell>
          <cell r="M35"/>
        </row>
        <row r="36">
          <cell r="F36">
            <v>0</v>
          </cell>
          <cell r="G36">
            <v>0</v>
          </cell>
          <cell r="H36">
            <v>0</v>
          </cell>
          <cell r="I36">
            <v>40350</v>
          </cell>
          <cell r="J36">
            <v>0</v>
          </cell>
          <cell r="K36">
            <v>0</v>
          </cell>
          <cell r="L36">
            <v>0</v>
          </cell>
          <cell r="M36"/>
        </row>
        <row r="37">
          <cell r="F37">
            <v>15939.65</v>
          </cell>
          <cell r="G37">
            <v>461846.93</v>
          </cell>
          <cell r="H37">
            <v>175048.09</v>
          </cell>
          <cell r="I37">
            <v>157159.72</v>
          </cell>
          <cell r="J37">
            <v>13699.11</v>
          </cell>
          <cell r="K37">
            <v>244382.79</v>
          </cell>
          <cell r="L37">
            <v>47685.521999999997</v>
          </cell>
          <cell r="M37">
            <v>65375.472000000002</v>
          </cell>
        </row>
        <row r="38">
          <cell r="F38">
            <v>1449.59</v>
          </cell>
          <cell r="G38">
            <v>990</v>
          </cell>
          <cell r="H38">
            <v>350</v>
          </cell>
          <cell r="I38">
            <v>731.21</v>
          </cell>
          <cell r="J38">
            <v>426.95</v>
          </cell>
          <cell r="K38">
            <v>850</v>
          </cell>
          <cell r="L38">
            <v>350</v>
          </cell>
          <cell r="M38">
            <v>350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64900</v>
          </cell>
          <cell r="K39">
            <v>0</v>
          </cell>
          <cell r="L39">
            <v>0</v>
          </cell>
          <cell r="M39"/>
        </row>
        <row r="40">
          <cell r="F40">
            <v>0</v>
          </cell>
          <cell r="G40">
            <v>0</v>
          </cell>
          <cell r="H40">
            <v>14750</v>
          </cell>
          <cell r="I40">
            <v>0</v>
          </cell>
          <cell r="J40">
            <v>3186</v>
          </cell>
          <cell r="K40">
            <v>1062</v>
          </cell>
          <cell r="L40">
            <v>12331</v>
          </cell>
          <cell r="M40"/>
        </row>
        <row r="41">
          <cell r="F41">
            <v>0</v>
          </cell>
          <cell r="G41">
            <v>20402.740000000002</v>
          </cell>
          <cell r="H41">
            <v>0</v>
          </cell>
          <cell r="I41">
            <v>8408</v>
          </cell>
          <cell r="J41">
            <v>354</v>
          </cell>
          <cell r="K41">
            <v>16408</v>
          </cell>
          <cell r="L41">
            <v>0</v>
          </cell>
          <cell r="M41"/>
        </row>
        <row r="42">
          <cell r="F42">
            <v>-23921.05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126000</v>
          </cell>
          <cell r="L42">
            <v>1458790.0060000001</v>
          </cell>
          <cell r="M42"/>
        </row>
        <row r="43">
          <cell r="F43">
            <v>313998</v>
          </cell>
          <cell r="G43">
            <v>0</v>
          </cell>
          <cell r="H43">
            <v>0</v>
          </cell>
          <cell r="I43">
            <v>0</v>
          </cell>
          <cell r="J43">
            <v>61006</v>
          </cell>
          <cell r="K43">
            <v>585398</v>
          </cell>
          <cell r="L43">
            <v>34220</v>
          </cell>
          <cell r="M43">
            <v>22420</v>
          </cell>
        </row>
        <row r="44">
          <cell r="F44">
            <v>177424.01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/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29925</v>
          </cell>
          <cell r="M45"/>
        </row>
        <row r="46">
          <cell r="F46">
            <v>0</v>
          </cell>
          <cell r="G46">
            <v>188240.64000000001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369723.5</v>
          </cell>
        </row>
        <row r="48">
          <cell r="F48">
            <v>0</v>
          </cell>
          <cell r="G48">
            <v>1083.8800000000001</v>
          </cell>
          <cell r="H48">
            <v>484</v>
          </cell>
          <cell r="I48">
            <v>70</v>
          </cell>
          <cell r="J48">
            <v>0</v>
          </cell>
          <cell r="K48">
            <v>409.67</v>
          </cell>
          <cell r="L48">
            <v>461.03</v>
          </cell>
          <cell r="M48">
            <v>619.21</v>
          </cell>
        </row>
        <row r="49">
          <cell r="F49">
            <v>1172070.3999999999</v>
          </cell>
          <cell r="G49">
            <v>829293.14</v>
          </cell>
          <cell r="H49">
            <v>569007.80000000005</v>
          </cell>
          <cell r="I49">
            <v>31788.880000000001</v>
          </cell>
          <cell r="J49">
            <v>26041.11</v>
          </cell>
          <cell r="K49">
            <v>9158.26</v>
          </cell>
          <cell r="L49">
            <v>723737.07</v>
          </cell>
          <cell r="M49">
            <v>3504617.7</v>
          </cell>
        </row>
        <row r="51">
          <cell r="F51">
            <v>0</v>
          </cell>
          <cell r="G51">
            <v>26135.39</v>
          </cell>
          <cell r="H51">
            <v>101359.45</v>
          </cell>
          <cell r="I51">
            <v>20029.830000000002</v>
          </cell>
          <cell r="J51">
            <v>15033.86</v>
          </cell>
          <cell r="K51">
            <v>23642.07</v>
          </cell>
          <cell r="L51">
            <v>0</v>
          </cell>
          <cell r="M51"/>
        </row>
        <row r="52">
          <cell r="F52">
            <v>0</v>
          </cell>
          <cell r="G52">
            <v>0</v>
          </cell>
          <cell r="H52">
            <v>5428</v>
          </cell>
          <cell r="I52">
            <v>0</v>
          </cell>
          <cell r="J52">
            <v>0</v>
          </cell>
          <cell r="K52">
            <v>61596</v>
          </cell>
          <cell r="L52">
            <v>0</v>
          </cell>
          <cell r="M52"/>
        </row>
        <row r="53">
          <cell r="F53">
            <v>0</v>
          </cell>
          <cell r="G53">
            <v>1414.76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/>
        </row>
        <row r="54">
          <cell r="I54">
            <v>1903.41</v>
          </cell>
          <cell r="J54">
            <v>28193.200000000001</v>
          </cell>
          <cell r="K54">
            <v>16139.29</v>
          </cell>
          <cell r="L54">
            <v>0</v>
          </cell>
          <cell r="M54">
            <v>2981.27</v>
          </cell>
        </row>
        <row r="55">
          <cell r="L55">
            <v>220896</v>
          </cell>
          <cell r="M55"/>
        </row>
        <row r="56">
          <cell r="D56">
            <v>0</v>
          </cell>
          <cell r="E56">
            <v>-516</v>
          </cell>
          <cell r="F56">
            <v>0</v>
          </cell>
          <cell r="G56">
            <v>0</v>
          </cell>
          <cell r="H56">
            <v>71369.94</v>
          </cell>
          <cell r="I56">
            <v>0</v>
          </cell>
          <cell r="J56">
            <v>18142.5</v>
          </cell>
          <cell r="K56">
            <v>110839.76</v>
          </cell>
          <cell r="L56">
            <v>0</v>
          </cell>
          <cell r="M56"/>
        </row>
        <row r="57">
          <cell r="D57">
            <v>60566.078999999998</v>
          </cell>
          <cell r="E57">
            <v>-1281.8</v>
          </cell>
          <cell r="F57">
            <v>0</v>
          </cell>
          <cell r="G57">
            <v>0</v>
          </cell>
          <cell r="H57">
            <v>140183.26</v>
          </cell>
          <cell r="I57">
            <v>0</v>
          </cell>
          <cell r="J57">
            <v>58056</v>
          </cell>
          <cell r="K57">
            <v>158521.26999999999</v>
          </cell>
          <cell r="L57">
            <v>0</v>
          </cell>
          <cell r="M57"/>
        </row>
        <row r="58">
          <cell r="D58">
            <v>0</v>
          </cell>
          <cell r="E58">
            <v>282709.32</v>
          </cell>
          <cell r="F58">
            <v>-32962.1</v>
          </cell>
          <cell r="G58">
            <v>-1458.5</v>
          </cell>
          <cell r="H58">
            <v>17998.3</v>
          </cell>
          <cell r="I58">
            <v>0</v>
          </cell>
          <cell r="J58">
            <v>110601.4</v>
          </cell>
          <cell r="K58">
            <v>10917.36</v>
          </cell>
          <cell r="L58">
            <v>0</v>
          </cell>
          <cell r="M58"/>
        </row>
        <row r="59">
          <cell r="D59">
            <v>0</v>
          </cell>
          <cell r="E59">
            <v>0</v>
          </cell>
          <cell r="F59">
            <v>2945</v>
          </cell>
          <cell r="G59">
            <v>131135.76</v>
          </cell>
          <cell r="H59">
            <v>0</v>
          </cell>
          <cell r="I59">
            <v>136599.75</v>
          </cell>
          <cell r="J59">
            <v>0</v>
          </cell>
          <cell r="K59">
            <v>0</v>
          </cell>
          <cell r="L59"/>
          <cell r="M59"/>
        </row>
        <row r="60">
          <cell r="F60">
            <v>0</v>
          </cell>
          <cell r="G60">
            <v>0</v>
          </cell>
          <cell r="H60">
            <v>0</v>
          </cell>
          <cell r="I60"/>
          <cell r="J60">
            <v>594</v>
          </cell>
          <cell r="K60">
            <v>0</v>
          </cell>
          <cell r="L60">
            <v>117140</v>
          </cell>
          <cell r="M60"/>
        </row>
        <row r="61">
          <cell r="F61">
            <v>20140.259999999998</v>
          </cell>
          <cell r="G61">
            <v>0</v>
          </cell>
          <cell r="H61">
            <v>0</v>
          </cell>
          <cell r="I61">
            <v>230096.25</v>
          </cell>
          <cell r="J61">
            <v>3894</v>
          </cell>
          <cell r="K61">
            <v>0</v>
          </cell>
          <cell r="L61">
            <v>0</v>
          </cell>
          <cell r="M61"/>
        </row>
        <row r="62">
          <cell r="F62">
            <v>0</v>
          </cell>
          <cell r="G62">
            <v>12263.98</v>
          </cell>
          <cell r="H62">
            <v>10384</v>
          </cell>
          <cell r="I62">
            <v>47595.25</v>
          </cell>
          <cell r="J62">
            <v>0</v>
          </cell>
          <cell r="K62">
            <v>3173.59</v>
          </cell>
          <cell r="L62">
            <v>0</v>
          </cell>
          <cell r="M62"/>
        </row>
        <row r="63">
          <cell r="F63">
            <v>0</v>
          </cell>
          <cell r="G63">
            <v>69631.97</v>
          </cell>
          <cell r="H63">
            <v>28715.17</v>
          </cell>
          <cell r="I63">
            <v>42668.34</v>
          </cell>
          <cell r="J63">
            <v>1380</v>
          </cell>
          <cell r="K63">
            <v>124243.57</v>
          </cell>
          <cell r="L63">
            <v>69776.7</v>
          </cell>
          <cell r="M63">
            <v>10377.745999999999</v>
          </cell>
        </row>
        <row r="64">
          <cell r="F64">
            <v>0</v>
          </cell>
          <cell r="G64">
            <v>4056.7</v>
          </cell>
          <cell r="H64">
            <v>0</v>
          </cell>
          <cell r="I64">
            <v>1299.49</v>
          </cell>
          <cell r="J64">
            <v>0</v>
          </cell>
          <cell r="K64">
            <v>0</v>
          </cell>
          <cell r="L64">
            <v>0</v>
          </cell>
          <cell r="M64"/>
        </row>
        <row r="65">
          <cell r="F65">
            <v>0</v>
          </cell>
          <cell r="G65">
            <v>0</v>
          </cell>
          <cell r="H65">
            <v>52172.1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/>
        </row>
        <row r="66">
          <cell r="F66">
            <v>0</v>
          </cell>
          <cell r="G66">
            <v>0</v>
          </cell>
          <cell r="H66">
            <v>0</v>
          </cell>
          <cell r="I66">
            <v>125</v>
          </cell>
          <cell r="J66">
            <v>3068</v>
          </cell>
          <cell r="K66">
            <v>20716</v>
          </cell>
          <cell r="L66">
            <v>0</v>
          </cell>
          <cell r="M66"/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50830.5</v>
          </cell>
          <cell r="L67">
            <v>0</v>
          </cell>
          <cell r="M67"/>
        </row>
        <row r="68">
          <cell r="F68">
            <v>0</v>
          </cell>
          <cell r="G68">
            <v>27214.1</v>
          </cell>
          <cell r="H68">
            <v>3354.5</v>
          </cell>
          <cell r="I68">
            <v>0</v>
          </cell>
          <cell r="J68">
            <v>0</v>
          </cell>
          <cell r="K68">
            <v>1704.69</v>
          </cell>
          <cell r="L68">
            <v>80240</v>
          </cell>
          <cell r="M68"/>
        </row>
        <row r="69">
          <cell r="F69">
            <v>0</v>
          </cell>
          <cell r="G69">
            <v>0</v>
          </cell>
          <cell r="H69">
            <v>0</v>
          </cell>
          <cell r="I69">
            <v>500</v>
          </cell>
          <cell r="J69">
            <v>0</v>
          </cell>
          <cell r="K69">
            <v>0</v>
          </cell>
          <cell r="L69"/>
          <cell r="M69">
            <v>800000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/>
          <cell r="M70">
            <v>2700000</v>
          </cell>
        </row>
        <row r="71">
          <cell r="F71">
            <v>0</v>
          </cell>
          <cell r="G71">
            <v>3074</v>
          </cell>
          <cell r="H71">
            <v>0</v>
          </cell>
          <cell r="I71">
            <v>3200</v>
          </cell>
          <cell r="J71">
            <v>0</v>
          </cell>
          <cell r="K71">
            <v>3600</v>
          </cell>
          <cell r="L71">
            <v>0</v>
          </cell>
          <cell r="M71"/>
        </row>
        <row r="72">
          <cell r="F72">
            <v>0</v>
          </cell>
          <cell r="G72">
            <v>22882.5</v>
          </cell>
          <cell r="H72">
            <v>0</v>
          </cell>
          <cell r="I72">
            <v>0</v>
          </cell>
          <cell r="J72">
            <v>38981.769999999997</v>
          </cell>
          <cell r="K72">
            <v>0</v>
          </cell>
          <cell r="L72">
            <v>0</v>
          </cell>
          <cell r="M72"/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12574.09</v>
          </cell>
          <cell r="L73">
            <v>0</v>
          </cell>
          <cell r="M73"/>
        </row>
        <row r="74">
          <cell r="F74">
            <v>0</v>
          </cell>
          <cell r="G74">
            <v>20792</v>
          </cell>
          <cell r="H74">
            <v>0</v>
          </cell>
          <cell r="I74">
            <v>6000.02</v>
          </cell>
          <cell r="J74">
            <v>0</v>
          </cell>
          <cell r="K74">
            <v>968.9</v>
          </cell>
          <cell r="L74">
            <v>0</v>
          </cell>
          <cell r="M74">
            <v>950</v>
          </cell>
        </row>
        <row r="75">
          <cell r="L75">
            <v>1599.9860000000001</v>
          </cell>
          <cell r="M75"/>
        </row>
        <row r="76">
          <cell r="F76">
            <v>0</v>
          </cell>
          <cell r="G76">
            <v>0</v>
          </cell>
          <cell r="H76">
            <v>52734.2</v>
          </cell>
          <cell r="I76">
            <v>0</v>
          </cell>
          <cell r="J76">
            <v>133</v>
          </cell>
          <cell r="K76">
            <v>58146.39</v>
          </cell>
          <cell r="L76">
            <v>0</v>
          </cell>
          <cell r="M76"/>
        </row>
        <row r="77">
          <cell r="F77">
            <v>0</v>
          </cell>
          <cell r="G77">
            <v>5832.4</v>
          </cell>
          <cell r="H77">
            <v>127374.58</v>
          </cell>
          <cell r="I77">
            <v>108920.63</v>
          </cell>
          <cell r="J77">
            <v>4956</v>
          </cell>
          <cell r="K77">
            <v>95783.96</v>
          </cell>
          <cell r="L77">
            <v>1383446.679</v>
          </cell>
          <cell r="M77"/>
        </row>
        <row r="78">
          <cell r="F78">
            <v>0</v>
          </cell>
          <cell r="G78">
            <v>1500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/>
        </row>
        <row r="79">
          <cell r="F79">
            <v>0</v>
          </cell>
          <cell r="G79">
            <v>74263.98</v>
          </cell>
          <cell r="H79">
            <v>21008.62</v>
          </cell>
          <cell r="I79">
            <v>860</v>
          </cell>
          <cell r="J79">
            <v>10530.18</v>
          </cell>
          <cell r="K79">
            <v>23850.93</v>
          </cell>
          <cell r="L79">
            <v>0</v>
          </cell>
          <cell r="M79"/>
        </row>
        <row r="80">
          <cell r="F80">
            <v>0</v>
          </cell>
          <cell r="G80">
            <v>1062.2</v>
          </cell>
          <cell r="H80">
            <v>0</v>
          </cell>
          <cell r="I80">
            <v>0</v>
          </cell>
          <cell r="J80">
            <v>299</v>
          </cell>
          <cell r="K80">
            <v>209.97</v>
          </cell>
          <cell r="L80">
            <v>77543.498999999996</v>
          </cell>
          <cell r="M80">
            <v>2395.0100000000002</v>
          </cell>
        </row>
        <row r="82">
          <cell r="E82">
            <v>10631000</v>
          </cell>
          <cell r="F82">
            <v>14834000</v>
          </cell>
          <cell r="G82">
            <v>22694500</v>
          </cell>
          <cell r="H82">
            <v>8543000</v>
          </cell>
          <cell r="I82">
            <v>19340500</v>
          </cell>
          <cell r="J82">
            <v>21124500</v>
          </cell>
          <cell r="K82">
            <v>21621500</v>
          </cell>
          <cell r="L82">
            <v>15857500</v>
          </cell>
          <cell r="M82">
            <v>13767000</v>
          </cell>
        </row>
        <row r="83">
          <cell r="E83">
            <v>19682731.239999998</v>
          </cell>
          <cell r="F83">
            <v>54514474.710000001</v>
          </cell>
          <cell r="G83">
            <v>98221114.280000001</v>
          </cell>
          <cell r="H83">
            <v>89246539.930000007</v>
          </cell>
          <cell r="I83">
            <v>61975142.649999999</v>
          </cell>
          <cell r="J83">
            <v>79646807.090000004</v>
          </cell>
          <cell r="K83">
            <v>158431224.34</v>
          </cell>
          <cell r="L83">
            <v>91567112.450000003</v>
          </cell>
          <cell r="M83">
            <v>153252630.28</v>
          </cell>
        </row>
        <row r="85">
          <cell r="G85">
            <v>63102.27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/>
        </row>
        <row r="86">
          <cell r="G86">
            <v>0</v>
          </cell>
          <cell r="H86">
            <v>19180</v>
          </cell>
          <cell r="I86">
            <v>247800</v>
          </cell>
          <cell r="J86">
            <v>0</v>
          </cell>
          <cell r="L86">
            <v>847137.2</v>
          </cell>
          <cell r="M86">
            <v>35662.089999999997</v>
          </cell>
        </row>
        <row r="87">
          <cell r="H87">
            <v>206500</v>
          </cell>
          <cell r="L87">
            <v>0</v>
          </cell>
        </row>
        <row r="88">
          <cell r="G88">
            <v>325565.5</v>
          </cell>
          <cell r="H88">
            <v>0</v>
          </cell>
          <cell r="I88">
            <v>0</v>
          </cell>
          <cell r="J88">
            <v>114696.44</v>
          </cell>
          <cell r="L88">
            <v>39766.436000000002</v>
          </cell>
        </row>
        <row r="89">
          <cell r="L89">
            <v>2221688.75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F7B1D-CCB6-44CA-AD75-5D476A3642B7}">
  <dimension ref="B1:P111"/>
  <sheetViews>
    <sheetView showGridLines="0" tabSelected="1" zoomScale="85" zoomScaleNormal="85" workbookViewId="0">
      <selection activeCell="B6" sqref="B6:N6"/>
    </sheetView>
  </sheetViews>
  <sheetFormatPr baseColWidth="10" defaultColWidth="9.140625" defaultRowHeight="15" x14ac:dyDescent="0.25"/>
  <cols>
    <col min="1" max="1" width="0.5703125" customWidth="1"/>
    <col min="2" max="2" width="10.85546875" customWidth="1"/>
    <col min="3" max="3" width="39.140625" customWidth="1"/>
    <col min="4" max="4" width="14.42578125" style="46" customWidth="1"/>
    <col min="5" max="5" width="13.7109375" style="46" customWidth="1"/>
    <col min="6" max="6" width="14.5703125" style="46" customWidth="1"/>
    <col min="7" max="7" width="17" style="46" customWidth="1"/>
    <col min="8" max="8" width="15" style="46" customWidth="1"/>
    <col min="9" max="9" width="16.28515625" style="46" customWidth="1"/>
    <col min="10" max="10" width="14.85546875" style="46" customWidth="1"/>
    <col min="11" max="13" width="15.85546875" style="46" customWidth="1"/>
    <col min="14" max="14" width="17.28515625" style="46" customWidth="1"/>
    <col min="15" max="15" width="15.140625" style="1" bestFit="1" customWidth="1"/>
    <col min="16" max="16" width="17.7109375" customWidth="1"/>
  </cols>
  <sheetData>
    <row r="1" spans="2:16" ht="18.75" x14ac:dyDescent="0.2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6" ht="18" customHeight="1" x14ac:dyDescent="0.25"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6" ht="37.5" x14ac:dyDescent="0.65">
      <c r="B3" s="50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6" ht="18.75" customHeight="1" x14ac:dyDescent="0.25">
      <c r="B4" s="51" t="s">
        <v>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2:16" ht="20.25" customHeight="1" x14ac:dyDescent="0.25">
      <c r="B5" s="52" t="s">
        <v>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16" ht="15.75" customHeight="1" x14ac:dyDescent="0.25">
      <c r="B6" s="51" t="s">
        <v>167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2:16" ht="15.75" x14ac:dyDescent="0.25">
      <c r="B7" s="51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2:16" ht="29.25" customHeight="1" x14ac:dyDescent="0.25">
      <c r="B8" s="2" t="s">
        <v>6</v>
      </c>
      <c r="C8" s="2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</row>
    <row r="9" spans="2:16" ht="17.25" customHeight="1" x14ac:dyDescent="0.25">
      <c r="B9" s="4">
        <v>2</v>
      </c>
      <c r="C9" s="5" t="s">
        <v>19</v>
      </c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8"/>
      <c r="P9" s="9"/>
    </row>
    <row r="10" spans="2:16" ht="21" customHeight="1" x14ac:dyDescent="0.25">
      <c r="B10" s="4">
        <v>2.1</v>
      </c>
      <c r="C10" s="10" t="s">
        <v>20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8"/>
      <c r="P10" s="8"/>
    </row>
    <row r="11" spans="2:16" ht="32.25" customHeight="1" x14ac:dyDescent="0.25">
      <c r="B11" s="13" t="s">
        <v>21</v>
      </c>
      <c r="C11" s="14" t="s">
        <v>22</v>
      </c>
      <c r="D11" s="15">
        <f>+'[1]Detalle Ejecución'!C10+'[1]Detalle Ejecución'!C11</f>
        <v>11610195.470000001</v>
      </c>
      <c r="E11" s="15">
        <f>+'[1]Detalle Ejecución'!D10+'[1]Detalle Ejecución'!D11</f>
        <v>11377499.799999999</v>
      </c>
      <c r="F11" s="15">
        <f>SUM('[2]Ejecución 2021'!F11:F14)</f>
        <v>13348462.719999999</v>
      </c>
      <c r="G11" s="15">
        <f>SUM('[2]Ejecución 2021'!G11:G14)</f>
        <v>13760511.02813</v>
      </c>
      <c r="H11" s="15">
        <f>SUM('[2]Ejecución 2021'!H11:H14)</f>
        <v>12678691.59</v>
      </c>
      <c r="I11" s="16">
        <f>SUM('[2]Ejecución 2021'!I11:I14)</f>
        <v>21184116.530000001</v>
      </c>
      <c r="J11" s="16">
        <f>SUM('[2]Ejecución 2021'!J11:J14)</f>
        <v>23421331.900000002</v>
      </c>
      <c r="K11" s="16">
        <f>SUM('[2]Ejecución 2021'!K11:K14)</f>
        <v>17560371.66</v>
      </c>
      <c r="L11" s="16">
        <f>SUM('[2]Ejecución 2021'!L11:L14)</f>
        <v>13653655.34</v>
      </c>
      <c r="M11" s="16">
        <f>SUM('[2]Ejecución 2021'!M11:M14)</f>
        <v>28098575.779999997</v>
      </c>
      <c r="N11" s="17">
        <f>SUM(D11:M11)</f>
        <v>166693411.81812999</v>
      </c>
      <c r="O11" s="8"/>
      <c r="P11" s="8"/>
    </row>
    <row r="12" spans="2:16" ht="32.25" customHeight="1" x14ac:dyDescent="0.25">
      <c r="B12" s="13" t="s">
        <v>23</v>
      </c>
      <c r="C12" s="14" t="s">
        <v>24</v>
      </c>
      <c r="D12" s="15">
        <f>+'[1]Detalle Ejecución'!C12</f>
        <v>127600</v>
      </c>
      <c r="E12" s="15">
        <f>+'[1]Detalle Ejecución'!D12</f>
        <v>127600</v>
      </c>
      <c r="F12" s="15">
        <f>SUM('[2]Ejecución 2021'!F15:F16)</f>
        <v>153838.93</v>
      </c>
      <c r="G12" s="15">
        <f>SUM('[2]Ejecución 2021'!G15:G16)</f>
        <v>127000</v>
      </c>
      <c r="H12" s="15">
        <f>SUM('[2]Ejecución 2021'!H15:H16)</f>
        <v>201000</v>
      </c>
      <c r="I12" s="16">
        <f>SUM('[2]Ejecución 2021'!I15:I16)</f>
        <v>181000</v>
      </c>
      <c r="J12" s="16">
        <f>SUM('[2]Ejecución 2021'!J15:J16)</f>
        <v>8047275.5199999996</v>
      </c>
      <c r="K12" s="16">
        <f>SUM('[2]Ejecución 2021'!K15:K16)</f>
        <v>181000</v>
      </c>
      <c r="L12" s="16">
        <f>SUM('[2]Ejecución 2021'!L15:L16)</f>
        <v>193000</v>
      </c>
      <c r="M12" s="16">
        <f>SUM('[2]Ejecución 2021'!M15:M16)</f>
        <v>1045555.35</v>
      </c>
      <c r="N12" s="17">
        <f>SUM(D12:M12)</f>
        <v>10384869.799999999</v>
      </c>
      <c r="O12" s="8"/>
      <c r="P12" s="8"/>
    </row>
    <row r="13" spans="2:16" ht="32.25" customHeight="1" x14ac:dyDescent="0.25">
      <c r="B13" s="13" t="s">
        <v>25</v>
      </c>
      <c r="C13" s="14" t="s">
        <v>26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/>
      <c r="N13" s="17">
        <f>SUM(D13:M13)</f>
        <v>0</v>
      </c>
      <c r="O13" s="8"/>
      <c r="P13" s="8"/>
    </row>
    <row r="14" spans="2:16" ht="32.25" customHeight="1" x14ac:dyDescent="0.25">
      <c r="B14" s="13" t="s">
        <v>27</v>
      </c>
      <c r="C14" s="14" t="s">
        <v>28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/>
      <c r="N14" s="17">
        <f>SUM(D14:M14)</f>
        <v>0</v>
      </c>
      <c r="O14" s="8"/>
      <c r="P14" s="8"/>
    </row>
    <row r="15" spans="2:16" ht="32.25" customHeight="1" x14ac:dyDescent="0.25">
      <c r="B15" s="13" t="s">
        <v>29</v>
      </c>
      <c r="C15" s="14" t="s">
        <v>30</v>
      </c>
      <c r="D15" s="15">
        <f>+'[1]Detalle Ejecución'!C13+'[1]Detalle Ejecución'!C14+'[1]Detalle Ejecución'!C15+'[1]Detalle Ejecución'!C16</f>
        <v>1794427.76</v>
      </c>
      <c r="E15" s="15">
        <f>+'[1]Detalle Ejecución'!D13+'[1]Detalle Ejecución'!D14+'[1]Detalle Ejecución'!D15+'[1]Detalle Ejecución'!D16</f>
        <v>1757444.69</v>
      </c>
      <c r="F15" s="15">
        <f>SUM('[2]Ejecución 2021'!F17:F20)</f>
        <v>2034183.9299999997</v>
      </c>
      <c r="G15" s="15">
        <f>SUM('[2]Ejecución 2021'!G17:G20)</f>
        <v>2067422.6099999999</v>
      </c>
      <c r="H15" s="15">
        <f>SUM('[2]Ejecución 2021'!H17:H20)</f>
        <v>1956568.96</v>
      </c>
      <c r="I15" s="15">
        <f>SUM('[2]Ejecución 2021'!I17:I20)</f>
        <v>1981764.47</v>
      </c>
      <c r="J15" s="15">
        <f>SUM('[2]Ejecución 2021'!J17:J20)</f>
        <v>2377568.87</v>
      </c>
      <c r="K15" s="15">
        <f>SUM('[2]Ejecución 2021'!K17:K20)</f>
        <v>2721956.4999999995</v>
      </c>
      <c r="L15" s="15">
        <f>SUM('[2]Ejecución 2021'!L17:L20)</f>
        <v>2127522.71</v>
      </c>
      <c r="M15" s="15">
        <f>SUM('[2]Ejecución 2021'!M17:M20)</f>
        <v>2285494.9299999997</v>
      </c>
      <c r="N15" s="17">
        <f>SUM(D15:M15)</f>
        <v>21104355.43</v>
      </c>
      <c r="O15" s="8"/>
      <c r="P15" s="8"/>
    </row>
    <row r="16" spans="2:16" ht="27.75" customHeight="1" x14ac:dyDescent="0.25">
      <c r="B16" s="4">
        <v>2.2000000000000002</v>
      </c>
      <c r="C16" s="10" t="s">
        <v>31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8"/>
      <c r="P16" s="8"/>
    </row>
    <row r="17" spans="2:16" ht="32.25" customHeight="1" x14ac:dyDescent="0.25">
      <c r="B17" s="13" t="s">
        <v>32</v>
      </c>
      <c r="C17" s="14" t="s">
        <v>33</v>
      </c>
      <c r="D17" s="15">
        <f>+'[1]Detalle Ejecución'!C18+'[1]Detalle Ejecución'!C19</f>
        <v>4159</v>
      </c>
      <c r="E17" s="15">
        <f>+'[1]Detalle Ejecución'!D18+'[1]Detalle Ejecución'!D19</f>
        <v>0</v>
      </c>
      <c r="F17" s="15">
        <f>SUM('[2]Ejecución 2021'!F22:F25)</f>
        <v>986425.28</v>
      </c>
      <c r="G17" s="15">
        <f>SUM('[2]Ejecución 2021'!G22:G25)</f>
        <v>330204.07</v>
      </c>
      <c r="H17" s="15">
        <f>SUM('[2]Ejecución 2021'!H22:H25)</f>
        <v>493782.09</v>
      </c>
      <c r="I17" s="15">
        <f>SUM('[2]Ejecución 2021'!I22:I25)</f>
        <v>2675</v>
      </c>
      <c r="J17" s="15">
        <f>SUM('[2]Ejecución 2021'!J22:J25)</f>
        <v>857498.83</v>
      </c>
      <c r="K17" s="15">
        <f>SUM('[2]Ejecución 2021'!K22:K25)</f>
        <v>426958.7</v>
      </c>
      <c r="L17" s="15">
        <f>SUM('[2]Ejecución 2021'!L22:L25)</f>
        <v>413836.82999999996</v>
      </c>
      <c r="M17" s="15">
        <f>SUM('[2]Ejecución 2021'!M22:M25)</f>
        <v>2400</v>
      </c>
      <c r="N17" s="17">
        <f>SUM(D17:M17)</f>
        <v>3517939.8000000003</v>
      </c>
      <c r="O17" s="8"/>
      <c r="P17" s="8"/>
    </row>
    <row r="18" spans="2:16" ht="32.25" customHeight="1" x14ac:dyDescent="0.25">
      <c r="B18" s="13" t="s">
        <v>34</v>
      </c>
      <c r="C18" s="14" t="s">
        <v>35</v>
      </c>
      <c r="D18" s="15">
        <f>+'[1]Detalle Ejecución'!C20</f>
        <v>10735</v>
      </c>
      <c r="E18" s="15">
        <f>+'[1]Detalle Ejecución'!D20</f>
        <v>0</v>
      </c>
      <c r="F18" s="15">
        <f>SUM('[2]Ejecución 2021'!F26:F27)</f>
        <v>0</v>
      </c>
      <c r="G18" s="15">
        <f>SUM('[2]Ejecución 2021'!G26:G27)</f>
        <v>0</v>
      </c>
      <c r="H18" s="15">
        <f>SUM('[2]Ejecución 2021'!H26:H27)</f>
        <v>69400</v>
      </c>
      <c r="I18" s="15">
        <f>SUM('[2]Ejecución 2021'!I26:I27)</f>
        <v>-40106.800000000003</v>
      </c>
      <c r="J18" s="15">
        <f>SUM('[2]Ejecución 2021'!J26:J27)</f>
        <v>31608.48</v>
      </c>
      <c r="K18" s="15">
        <f>SUM('[2]Ejecución 2021'!K26:K27)</f>
        <v>4425</v>
      </c>
      <c r="L18" s="15">
        <f>SUM('[2]Ejecución 2021'!L26:L27)</f>
        <v>0</v>
      </c>
      <c r="M18" s="15">
        <f>SUM('[2]Ejecución 2021'!M26:M27)</f>
        <v>30000</v>
      </c>
      <c r="N18" s="17">
        <f t="shared" ref="N18:N74" si="0">SUM(D18:M18)</f>
        <v>106061.68</v>
      </c>
      <c r="O18" s="8"/>
      <c r="P18" s="8"/>
    </row>
    <row r="19" spans="2:16" ht="32.25" customHeight="1" x14ac:dyDescent="0.25">
      <c r="B19" s="13" t="s">
        <v>36</v>
      </c>
      <c r="C19" s="14" t="s">
        <v>37</v>
      </c>
      <c r="D19" s="15">
        <v>0</v>
      </c>
      <c r="E19" s="15">
        <f>+'[1]Detalle Ejecución'!D21</f>
        <v>-12000</v>
      </c>
      <c r="F19" s="15">
        <v>0</v>
      </c>
      <c r="G19" s="15">
        <f>SUM('[2]Ejecución 2021'!G28:G29)</f>
        <v>115680</v>
      </c>
      <c r="H19" s="15">
        <f>SUM('[2]Ejecución 2021'!H28:H29)</f>
        <v>182895.27</v>
      </c>
      <c r="I19" s="15">
        <f>SUM('[2]Ejecución 2021'!I28:I29)</f>
        <v>15600</v>
      </c>
      <c r="J19" s="15">
        <f>SUM('[2]Ejecución 2021'!J28:J29)</f>
        <v>314908</v>
      </c>
      <c r="K19" s="15">
        <f>SUM('[2]Ejecución 2021'!K28:K29)</f>
        <v>65748.06</v>
      </c>
      <c r="L19" s="15">
        <f>SUM('[2]Ejecución 2021'!L28:L29)</f>
        <v>14950</v>
      </c>
      <c r="M19" s="15">
        <f>SUM('[2]Ejecución 2021'!M28:M29)</f>
        <v>157693.64000000001</v>
      </c>
      <c r="N19" s="17">
        <f t="shared" si="0"/>
        <v>855474.97000000009</v>
      </c>
      <c r="O19" s="8"/>
      <c r="P19" s="8"/>
    </row>
    <row r="20" spans="2:16" ht="32.25" customHeight="1" x14ac:dyDescent="0.25">
      <c r="B20" s="13" t="s">
        <v>38</v>
      </c>
      <c r="C20" s="14" t="s">
        <v>39</v>
      </c>
      <c r="D20" s="15">
        <f>SUM('[2]Ejecución 2021'!D30)</f>
        <v>-142500</v>
      </c>
      <c r="E20" s="15">
        <f>+'[1]Detalle Ejecución'!D22</f>
        <v>71250</v>
      </c>
      <c r="F20" s="15">
        <v>0</v>
      </c>
      <c r="G20" s="15">
        <f>SUM('[2]Ejecución 2021'!G30)</f>
        <v>71250</v>
      </c>
      <c r="H20" s="15">
        <f>SUM('[2]Ejecución 2021'!H30)</f>
        <v>0</v>
      </c>
      <c r="I20" s="15">
        <f>SUM('[2]Ejecución 2021'!I30)</f>
        <v>0</v>
      </c>
      <c r="J20" s="15">
        <f>SUM('[2]Ejecución 2021'!J30)</f>
        <v>37461</v>
      </c>
      <c r="K20" s="15">
        <f>SUM('[2]Ejecución 2021'!K30)</f>
        <v>142560</v>
      </c>
      <c r="L20" s="15">
        <f>SUM('[2]Ejecución 2021'!L30)</f>
        <v>0</v>
      </c>
      <c r="M20" s="15">
        <f>SUM('[2]Ejecución 2021'!M30)</f>
        <v>0</v>
      </c>
      <c r="N20" s="17">
        <f t="shared" si="0"/>
        <v>180021</v>
      </c>
      <c r="O20" s="8"/>
      <c r="P20" s="8"/>
    </row>
    <row r="21" spans="2:16" ht="32.25" customHeight="1" x14ac:dyDescent="0.25">
      <c r="B21" s="13" t="s">
        <v>40</v>
      </c>
      <c r="C21" s="14" t="s">
        <v>41</v>
      </c>
      <c r="D21" s="15">
        <v>0</v>
      </c>
      <c r="E21" s="15">
        <v>0</v>
      </c>
      <c r="F21" s="15"/>
      <c r="G21" s="15">
        <v>0</v>
      </c>
      <c r="H21" s="15">
        <v>0</v>
      </c>
      <c r="I21" s="15"/>
      <c r="J21" s="15"/>
      <c r="K21" s="15">
        <f>SUM('[2]Ejecución 2021'!K31)</f>
        <v>0</v>
      </c>
      <c r="L21" s="15">
        <f>SUM('[2]Ejecución 2021'!L31)</f>
        <v>0</v>
      </c>
      <c r="M21" s="15">
        <f>SUM('[2]Ejecución 2021'!M31)</f>
        <v>0</v>
      </c>
      <c r="N21" s="17">
        <f t="shared" si="0"/>
        <v>0</v>
      </c>
      <c r="O21" s="8"/>
      <c r="P21" s="8"/>
    </row>
    <row r="22" spans="2:16" ht="32.25" customHeight="1" x14ac:dyDescent="0.25">
      <c r="B22" s="13" t="s">
        <v>42</v>
      </c>
      <c r="C22" s="14" t="s">
        <v>43</v>
      </c>
      <c r="D22" s="15">
        <f>+'[1]Detalle Ejecución'!C23</f>
        <v>0</v>
      </c>
      <c r="E22" s="15">
        <f>+'[1]Detalle Ejecución'!D23</f>
        <v>1877060.22</v>
      </c>
      <c r="F22" s="15">
        <f>SUM('[2]Ejecución 2021'!F32:F34)</f>
        <v>3521450.51</v>
      </c>
      <c r="G22" s="15">
        <f>SUM('[2]Ejecución 2021'!G32:G34)</f>
        <v>2524993.41</v>
      </c>
      <c r="H22" s="15">
        <f>SUM('[2]Ejecución 2021'!H32:H34)</f>
        <v>2451867.66</v>
      </c>
      <c r="I22" s="15">
        <f>SUM('[2]Ejecución 2021'!I32:I34)</f>
        <v>1989785.09</v>
      </c>
      <c r="J22" s="15">
        <f>SUM('[2]Ejecución 2021'!J32:J34)</f>
        <v>3062377.18</v>
      </c>
      <c r="K22" s="15">
        <f>SUM('[2]Ejecución 2021'!K32:K34)</f>
        <v>2607295.1</v>
      </c>
      <c r="L22" s="15">
        <f>SUM('[2]Ejecución 2021'!L32:L34)</f>
        <v>4208380.9800000004</v>
      </c>
      <c r="M22" s="15">
        <f>SUM('[2]Ejecución 2021'!M32:M34)</f>
        <v>0</v>
      </c>
      <c r="N22" s="17">
        <f t="shared" si="0"/>
        <v>22243210.150000002</v>
      </c>
      <c r="O22" s="8"/>
    </row>
    <row r="23" spans="2:16" ht="42.75" customHeight="1" x14ac:dyDescent="0.25">
      <c r="B23" s="13" t="s">
        <v>44</v>
      </c>
      <c r="C23" s="14" t="s">
        <v>45</v>
      </c>
      <c r="D23" s="15">
        <f>+'[1]Detalle Ejecución'!C24</f>
        <v>-736.69</v>
      </c>
      <c r="E23" s="15">
        <f>+'[1]Detalle Ejecución'!D24</f>
        <v>13702.56</v>
      </c>
      <c r="F23" s="15">
        <f>SUM('[2]Ejecución 2021'!F35:F37)</f>
        <v>370156.77</v>
      </c>
      <c r="G23" s="15">
        <f>SUM('[2]Ejecución 2021'!G35:G37)</f>
        <v>461846.93</v>
      </c>
      <c r="H23" s="15">
        <f>SUM('[2]Ejecución 2021'!H35:H37)</f>
        <v>310350.43</v>
      </c>
      <c r="I23" s="15">
        <f>SUM('[2]Ejecución 2021'!I35:I37)</f>
        <v>197509.72</v>
      </c>
      <c r="J23" s="15">
        <f>SUM('[2]Ejecución 2021'!J35:J37)</f>
        <v>36945.11</v>
      </c>
      <c r="K23" s="15">
        <f>SUM('[2]Ejecución 2021'!K35:K37)</f>
        <v>244382.79</v>
      </c>
      <c r="L23" s="15">
        <f>SUM('[2]Ejecución 2021'!L35:L37)</f>
        <v>47685.521999999997</v>
      </c>
      <c r="M23" s="15">
        <f>SUM('[2]Ejecución 2021'!M35:M37)</f>
        <v>65375.472000000002</v>
      </c>
      <c r="N23" s="17">
        <f t="shared" si="0"/>
        <v>1747218.6140000001</v>
      </c>
      <c r="O23" s="8"/>
    </row>
    <row r="24" spans="2:16" ht="32.25" customHeight="1" x14ac:dyDescent="0.25">
      <c r="B24" s="13" t="s">
        <v>46</v>
      </c>
      <c r="C24" s="14" t="s">
        <v>47</v>
      </c>
      <c r="D24" s="15">
        <f>+'[1]Detalle Ejecución'!C25</f>
        <v>553.29</v>
      </c>
      <c r="E24" s="15">
        <f>+'[1]Detalle Ejecución'!D25+'[1]Detalle Ejecución'!D26+'[1]Detalle Ejecución'!D27+'[1]Detalle Ejecución'!D28</f>
        <v>95536.700000000012</v>
      </c>
      <c r="F24" s="15">
        <f>SUM('[2]Ejecución 2021'!F38:F48)</f>
        <v>468950.55</v>
      </c>
      <c r="G24" s="15">
        <f>SUM('[2]Ejecución 2021'!G38:G48)</f>
        <v>210717.26</v>
      </c>
      <c r="H24" s="15">
        <f>SUM('[2]Ejecución 2021'!H38:H48)</f>
        <v>15584</v>
      </c>
      <c r="I24" s="15">
        <f>SUM('[2]Ejecución 2021'!I38:I48)</f>
        <v>9209.2099999999991</v>
      </c>
      <c r="J24" s="15">
        <f>SUM('[2]Ejecución 2021'!J38:J48)</f>
        <v>129872.95</v>
      </c>
      <c r="K24" s="15">
        <f>SUM('[2]Ejecución 2021'!K38:K48)</f>
        <v>730127.67</v>
      </c>
      <c r="L24" s="15">
        <f>SUM('[2]Ejecución 2021'!L38:L48)</f>
        <v>1536077.0360000001</v>
      </c>
      <c r="M24" s="15">
        <f>SUM('[2]Ejecución 2021'!M38:M48)</f>
        <v>393112.71</v>
      </c>
      <c r="N24" s="17">
        <f t="shared" si="0"/>
        <v>3589741.3760000002</v>
      </c>
      <c r="O24" s="8"/>
    </row>
    <row r="25" spans="2:16" ht="32.25" customHeight="1" x14ac:dyDescent="0.25">
      <c r="B25" s="13" t="s">
        <v>48</v>
      </c>
      <c r="C25" s="14" t="s">
        <v>49</v>
      </c>
      <c r="D25" s="15">
        <v>0</v>
      </c>
      <c r="E25" s="15">
        <f>+'[1]Detalle Ejecución'!D29</f>
        <v>4633</v>
      </c>
      <c r="F25" s="15">
        <f>SUM('[2]Ejecución 2021'!F49)</f>
        <v>1172070.3999999999</v>
      </c>
      <c r="G25" s="15">
        <f>SUM('[2]Ejecución 2021'!G49)</f>
        <v>829293.14</v>
      </c>
      <c r="H25" s="15">
        <f>SUM('[2]Ejecución 2021'!H49)</f>
        <v>569007.80000000005</v>
      </c>
      <c r="I25" s="15">
        <f>SUM('[2]Ejecución 2021'!I49)</f>
        <v>31788.880000000001</v>
      </c>
      <c r="J25" s="15">
        <f>SUM('[2]Ejecución 2021'!J49)</f>
        <v>26041.11</v>
      </c>
      <c r="K25" s="15">
        <f>SUM('[2]Ejecución 2021'!K49)</f>
        <v>9158.26</v>
      </c>
      <c r="L25" s="15">
        <f>SUM('[2]Ejecución 2021'!L49)</f>
        <v>723737.07</v>
      </c>
      <c r="M25" s="15">
        <f>SUM('[2]Ejecución 2021'!M49)</f>
        <v>3504617.7</v>
      </c>
      <c r="N25" s="17">
        <f t="shared" si="0"/>
        <v>6870347.3599999994</v>
      </c>
      <c r="O25" s="8"/>
    </row>
    <row r="26" spans="2:16" ht="32.25" customHeight="1" x14ac:dyDescent="0.25">
      <c r="B26" s="13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7">
        <f t="shared" si="0"/>
        <v>0</v>
      </c>
      <c r="O26" s="8"/>
    </row>
    <row r="27" spans="2:16" ht="32.25" customHeight="1" x14ac:dyDescent="0.25">
      <c r="B27" s="4">
        <v>2.2999999999999998</v>
      </c>
      <c r="C27" s="10" t="s">
        <v>50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7"/>
      <c r="O27" s="8"/>
    </row>
    <row r="28" spans="2:16" ht="32.25" customHeight="1" x14ac:dyDescent="0.25">
      <c r="B28" s="13" t="s">
        <v>51</v>
      </c>
      <c r="C28" s="14" t="s">
        <v>52</v>
      </c>
      <c r="D28" s="15">
        <f>+'[1]Detalle Ejecución'!C33</f>
        <v>48497.34</v>
      </c>
      <c r="E28" s="15">
        <f>+'[1]Detalle Ejecución'!D33</f>
        <v>0</v>
      </c>
      <c r="F28" s="15">
        <f>SUM('[2]Ejecución 2021'!F51:F53)</f>
        <v>0</v>
      </c>
      <c r="G28" s="15">
        <f>SUM('[2]Ejecución 2021'!G51:G53)</f>
        <v>27550.149999999998</v>
      </c>
      <c r="H28" s="15">
        <f>SUM('[2]Ejecución 2021'!H51:H53)</f>
        <v>106787.45</v>
      </c>
      <c r="I28" s="15">
        <f>SUM('[2]Ejecución 2021'!I51:I53)</f>
        <v>20029.830000000002</v>
      </c>
      <c r="J28" s="15">
        <f>SUM('[2]Ejecución 2021'!J51:J53)</f>
        <v>15033.86</v>
      </c>
      <c r="K28" s="15">
        <f>SUM('[2]Ejecución 2021'!K51:K53)</f>
        <v>85238.07</v>
      </c>
      <c r="L28" s="15">
        <f>SUM('[2]Ejecución 2021'!L51:L53)</f>
        <v>0</v>
      </c>
      <c r="M28" s="15">
        <f>SUM('[2]Ejecución 2021'!M51:M53)</f>
        <v>0</v>
      </c>
      <c r="N28" s="17">
        <f t="shared" si="0"/>
        <v>303136.7</v>
      </c>
      <c r="O28" s="8"/>
    </row>
    <row r="29" spans="2:16" ht="32.25" customHeight="1" x14ac:dyDescent="0.25">
      <c r="B29" s="13" t="s">
        <v>53</v>
      </c>
      <c r="C29" s="14" t="s">
        <v>54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SUM('[2]Ejecución 2021'!I54)</f>
        <v>1903.41</v>
      </c>
      <c r="J29" s="15">
        <f>SUM('[2]Ejecución 2021'!J54)</f>
        <v>28193.200000000001</v>
      </c>
      <c r="K29" s="15">
        <f>SUM('[2]Ejecución 2021'!K54)</f>
        <v>16139.29</v>
      </c>
      <c r="L29" s="15">
        <f>SUM('[2]Ejecución 2021'!L54:L55)</f>
        <v>220896</v>
      </c>
      <c r="M29" s="15">
        <f>SUM('[2]Ejecución 2021'!M54:M55)</f>
        <v>2981.27</v>
      </c>
      <c r="N29" s="17">
        <f t="shared" si="0"/>
        <v>270113.17000000004</v>
      </c>
      <c r="O29" s="8"/>
    </row>
    <row r="30" spans="2:16" ht="32.25" customHeight="1" x14ac:dyDescent="0.25">
      <c r="B30" s="13" t="s">
        <v>55</v>
      </c>
      <c r="C30" s="14" t="s">
        <v>56</v>
      </c>
      <c r="D30" s="15">
        <f>SUM('[2]Ejecución 2021'!D56:D59)</f>
        <v>60566.078999999998</v>
      </c>
      <c r="E30" s="15">
        <f>SUM('[2]Ejecución 2021'!E56:E59)</f>
        <v>280911.52</v>
      </c>
      <c r="F30" s="15">
        <f>SUM('[2]Ejecución 2021'!F56:F59)</f>
        <v>-30017.1</v>
      </c>
      <c r="G30" s="15">
        <f>SUM('[2]Ejecución 2021'!G56:G59)</f>
        <v>129677.26000000001</v>
      </c>
      <c r="H30" s="15">
        <f>SUM('[2]Ejecución 2021'!H56:H59)</f>
        <v>229551.5</v>
      </c>
      <c r="I30" s="15">
        <f>SUM('[2]Ejecución 2021'!I56:I59)</f>
        <v>136599.75</v>
      </c>
      <c r="J30" s="15">
        <f>SUM('[2]Ejecución 2021'!J56:J59)</f>
        <v>186799.9</v>
      </c>
      <c r="K30" s="15">
        <f>SUM('[2]Ejecución 2021'!K56:K59)</f>
        <v>280278.38999999996</v>
      </c>
      <c r="L30" s="15">
        <f>SUM('[2]Ejecución 2021'!L56:L59)</f>
        <v>0</v>
      </c>
      <c r="M30" s="15">
        <f>SUM('[2]Ejecución 2021'!M56:M59)</f>
        <v>0</v>
      </c>
      <c r="N30" s="17">
        <f t="shared" si="0"/>
        <v>1274367.2990000001</v>
      </c>
      <c r="O30" s="8"/>
    </row>
    <row r="31" spans="2:16" ht="32.25" customHeight="1" x14ac:dyDescent="0.25">
      <c r="B31" s="13" t="s">
        <v>57</v>
      </c>
      <c r="C31" s="14" t="s">
        <v>58</v>
      </c>
      <c r="D31" s="15">
        <f>+'[1]Detalle Ejecución'!C37</f>
        <v>210876.90549999999</v>
      </c>
      <c r="E31" s="15">
        <f>+'[1]Detalle Ejecución'!D37</f>
        <v>0</v>
      </c>
      <c r="F31" s="15">
        <f>SUM('[2]Ejecución 2021'!F60)</f>
        <v>0</v>
      </c>
      <c r="G31" s="15">
        <f>SUM('[2]Ejecución 2021'!G60)</f>
        <v>0</v>
      </c>
      <c r="H31" s="15">
        <f>SUM('[2]Ejecución 2021'!H60)</f>
        <v>0</v>
      </c>
      <c r="I31" s="15">
        <f>SUM('[2]Ejecución 2021'!I60)</f>
        <v>0</v>
      </c>
      <c r="J31" s="15">
        <f>SUM('[2]Ejecución 2021'!J60)</f>
        <v>594</v>
      </c>
      <c r="K31" s="15">
        <f>SUM('[2]Ejecución 2021'!K60)</f>
        <v>0</v>
      </c>
      <c r="L31" s="15">
        <f>SUM('[2]Ejecución 2021'!L60)</f>
        <v>117140</v>
      </c>
      <c r="M31" s="15">
        <f>SUM('[2]Ejecución 2021'!M60)</f>
        <v>0</v>
      </c>
      <c r="N31" s="17">
        <f t="shared" si="0"/>
        <v>328610.90549999999</v>
      </c>
      <c r="O31" s="8"/>
    </row>
    <row r="32" spans="2:16" ht="32.25" customHeight="1" x14ac:dyDescent="0.25">
      <c r="B32" s="13" t="s">
        <v>59</v>
      </c>
      <c r="C32" s="14" t="s">
        <v>60</v>
      </c>
      <c r="D32" s="15">
        <f>+'[1]Detalle Ejecución'!C38+'[1]Detalle Ejecución'!C39</f>
        <v>11438.424999999999</v>
      </c>
      <c r="E32" s="15">
        <f>+'[1]Detalle Ejecución'!D38</f>
        <v>0</v>
      </c>
      <c r="F32" s="15">
        <f>SUM('[2]Ejecución 2021'!F61:F63)</f>
        <v>20140.259999999998</v>
      </c>
      <c r="G32" s="15">
        <f>SUM('[2]Ejecución 2021'!G61:G63)</f>
        <v>81895.95</v>
      </c>
      <c r="H32" s="15">
        <f>SUM('[2]Ejecución 2021'!H61:H63)</f>
        <v>39099.17</v>
      </c>
      <c r="I32" s="15">
        <f>SUM('[2]Ejecución 2021'!I61:I63)</f>
        <v>320359.83999999997</v>
      </c>
      <c r="J32" s="15">
        <f>SUM('[2]Ejecución 2021'!J61:J63)</f>
        <v>5274</v>
      </c>
      <c r="K32" s="15">
        <f>SUM('[2]Ejecución 2021'!K61:K63)</f>
        <v>127417.16</v>
      </c>
      <c r="L32" s="15">
        <f>SUM('[2]Ejecución 2021'!L61:L63)</f>
        <v>69776.7</v>
      </c>
      <c r="M32" s="15">
        <f>SUM('[2]Ejecución 2021'!M61:M63)</f>
        <v>10377.745999999999</v>
      </c>
      <c r="N32" s="17">
        <f t="shared" si="0"/>
        <v>685779.25099999993</v>
      </c>
      <c r="O32" s="8"/>
    </row>
    <row r="33" spans="2:15" ht="32.25" customHeight="1" x14ac:dyDescent="0.25">
      <c r="B33" s="13" t="s">
        <v>61</v>
      </c>
      <c r="C33" s="14" t="s">
        <v>62</v>
      </c>
      <c r="D33" s="15">
        <v>0</v>
      </c>
      <c r="E33" s="15">
        <v>0</v>
      </c>
      <c r="F33" s="15">
        <f>SUM('[2]Ejecución 2021'!F64:F68)</f>
        <v>0</v>
      </c>
      <c r="G33" s="15">
        <f>SUM('[2]Ejecución 2021'!G64:G68)</f>
        <v>31270.799999999999</v>
      </c>
      <c r="H33" s="15">
        <f>SUM('[2]Ejecución 2021'!H64:H68)</f>
        <v>55526.6</v>
      </c>
      <c r="I33" s="15">
        <f>SUM('[2]Ejecución 2021'!I64:I68)</f>
        <v>1424.49</v>
      </c>
      <c r="J33" s="15">
        <f>SUM('[2]Ejecución 2021'!J64:J68)</f>
        <v>3068</v>
      </c>
      <c r="K33" s="15">
        <f>SUM('[2]Ejecución 2021'!K64:K68)</f>
        <v>73251.19</v>
      </c>
      <c r="L33" s="15">
        <f>SUM('[2]Ejecución 2021'!L64:L68)</f>
        <v>80240</v>
      </c>
      <c r="M33" s="15">
        <f>SUM('[2]Ejecución 2021'!M64:M68)</f>
        <v>0</v>
      </c>
      <c r="N33" s="17">
        <f t="shared" si="0"/>
        <v>244781.08000000002</v>
      </c>
      <c r="O33" s="8"/>
    </row>
    <row r="34" spans="2:15" s="8" customFormat="1" ht="32.25" customHeight="1" x14ac:dyDescent="0.25">
      <c r="B34" s="13" t="s">
        <v>63</v>
      </c>
      <c r="C34" s="14" t="s">
        <v>64</v>
      </c>
      <c r="D34" s="15">
        <f>+'[1]Detalle Ejecución'!C40</f>
        <v>6215</v>
      </c>
      <c r="E34" s="15">
        <f>+'[1]Detalle Ejecución'!D40</f>
        <v>0</v>
      </c>
      <c r="F34" s="15">
        <f>SUM('[2]Ejecución 2021'!F69:F74)</f>
        <v>0</v>
      </c>
      <c r="G34" s="15">
        <f>SUM('[2]Ejecución 2021'!G69:G74)</f>
        <v>46748.5</v>
      </c>
      <c r="H34" s="15">
        <f>SUM('[2]Ejecución 2021'!H69:H74)</f>
        <v>0</v>
      </c>
      <c r="I34" s="15">
        <f>SUM('[2]Ejecución 2021'!I69:I74)</f>
        <v>9700.02</v>
      </c>
      <c r="J34" s="15">
        <f>SUM('[2]Ejecución 2021'!J69:J74)</f>
        <v>38981.769999999997</v>
      </c>
      <c r="K34" s="15">
        <f>SUM('[2]Ejecución 2021'!K69:K74)</f>
        <v>17142.990000000002</v>
      </c>
      <c r="L34" s="15">
        <f>SUM('[2]Ejecución 2021'!L69:L75)</f>
        <v>1599.9860000000001</v>
      </c>
      <c r="M34" s="15">
        <f>SUM('[2]Ejecución 2021'!M69:M75)</f>
        <v>3500950</v>
      </c>
      <c r="N34" s="17">
        <f t="shared" si="0"/>
        <v>3621338.2659999998</v>
      </c>
    </row>
    <row r="35" spans="2:15" s="8" customFormat="1" ht="32.25" customHeight="1" x14ac:dyDescent="0.25">
      <c r="B35" s="13" t="s">
        <v>65</v>
      </c>
      <c r="C35" s="14" t="s">
        <v>66</v>
      </c>
      <c r="D35" s="15">
        <v>0</v>
      </c>
      <c r="E35" s="15">
        <v>0</v>
      </c>
      <c r="F35" s="15"/>
      <c r="G35" s="15">
        <v>0</v>
      </c>
      <c r="H35" s="15">
        <v>0</v>
      </c>
      <c r="I35" s="15"/>
      <c r="J35" s="15"/>
      <c r="K35" s="15"/>
      <c r="L35" s="15"/>
      <c r="M35" s="15"/>
      <c r="N35" s="17">
        <f t="shared" si="0"/>
        <v>0</v>
      </c>
    </row>
    <row r="36" spans="2:15" s="8" customFormat="1" ht="32.25" customHeight="1" x14ac:dyDescent="0.25">
      <c r="B36" s="13" t="s">
        <v>67</v>
      </c>
      <c r="C36" s="14" t="s">
        <v>68</v>
      </c>
      <c r="D36" s="15">
        <f>+'[1]Detalle Ejecución'!C41+'[1]Detalle Ejecución'!C42+'[1]Detalle Ejecución'!C43+'[1]Detalle Ejecución'!C44</f>
        <v>143243.41</v>
      </c>
      <c r="E36" s="15">
        <f>+'[1]Detalle Ejecución'!D41+'[1]Detalle Ejecución'!D42+'[1]Detalle Ejecución'!D43+'[1]Detalle Ejecución'!D44</f>
        <v>-2258</v>
      </c>
      <c r="F36" s="15">
        <f>SUM('[2]Ejecución 2021'!F76:F80)</f>
        <v>0</v>
      </c>
      <c r="G36" s="15">
        <f>SUM('[2]Ejecución 2021'!G76:G80)</f>
        <v>82658.579999999987</v>
      </c>
      <c r="H36" s="15">
        <f>SUM('[2]Ejecución 2021'!H76:H80)</f>
        <v>201117.4</v>
      </c>
      <c r="I36" s="15">
        <f>SUM('[2]Ejecución 2021'!I76:I80)</f>
        <v>109780.63</v>
      </c>
      <c r="J36" s="15">
        <f>SUM('[2]Ejecución 2021'!J76:J80)</f>
        <v>15918.18</v>
      </c>
      <c r="K36" s="15">
        <f>SUM('[2]Ejecución 2021'!K76:K80)</f>
        <v>177991.25</v>
      </c>
      <c r="L36" s="15">
        <f>SUM('[2]Ejecución 2021'!L76:L80)</f>
        <v>1460990.1780000001</v>
      </c>
      <c r="M36" s="15">
        <f>SUM('[2]Ejecución 2021'!M76:M80)</f>
        <v>2395.0100000000002</v>
      </c>
      <c r="N36" s="17">
        <f t="shared" si="0"/>
        <v>2191836.6379999998</v>
      </c>
    </row>
    <row r="37" spans="2:15" s="8" customFormat="1" ht="27.75" customHeight="1" x14ac:dyDescent="0.25">
      <c r="B37" s="4">
        <v>2.4</v>
      </c>
      <c r="C37" s="10" t="s">
        <v>69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7"/>
    </row>
    <row r="38" spans="2:15" s="8" customFormat="1" ht="32.25" customHeight="1" x14ac:dyDescent="0.25">
      <c r="B38" s="13" t="s">
        <v>70</v>
      </c>
      <c r="C38" s="14" t="s">
        <v>71</v>
      </c>
      <c r="D38" s="15">
        <f>+'[1]Detalle Ejecución'!C46+'[1]Detalle Ejecución'!C47</f>
        <v>0</v>
      </c>
      <c r="E38" s="15">
        <f>SUM('[2]Ejecución 2021'!E82:E83)</f>
        <v>30313731.239999998</v>
      </c>
      <c r="F38" s="15">
        <f>SUM('[2]Ejecución 2021'!F82:F83)</f>
        <v>69348474.710000008</v>
      </c>
      <c r="G38" s="15">
        <f>SUM('[2]Ejecución 2021'!G82:G83)</f>
        <v>120915614.28</v>
      </c>
      <c r="H38" s="15">
        <f>SUM('[2]Ejecución 2021'!H82:H83)</f>
        <v>97789539.930000007</v>
      </c>
      <c r="I38" s="15">
        <f>SUM('[2]Ejecución 2021'!I82:I83)</f>
        <v>81315642.650000006</v>
      </c>
      <c r="J38" s="15">
        <f>SUM('[2]Ejecución 2021'!J82:J83)</f>
        <v>100771307.09</v>
      </c>
      <c r="K38" s="15">
        <f>SUM('[2]Ejecución 2021'!K82:K83)</f>
        <v>180052724.34</v>
      </c>
      <c r="L38" s="15">
        <f>SUM('[2]Ejecución 2021'!L82:L83)</f>
        <v>107424612.45</v>
      </c>
      <c r="M38" s="15">
        <f>SUM('[2]Ejecución 2021'!M82:M83)</f>
        <v>167019630.28</v>
      </c>
      <c r="N38" s="17">
        <f t="shared" si="0"/>
        <v>954951276.97000015</v>
      </c>
    </row>
    <row r="39" spans="2:15" s="8" customFormat="1" ht="32.25" customHeight="1" x14ac:dyDescent="0.25">
      <c r="B39" s="13" t="s">
        <v>72</v>
      </c>
      <c r="C39" s="14" t="s">
        <v>73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7">
        <f t="shared" si="0"/>
        <v>0</v>
      </c>
    </row>
    <row r="40" spans="2:15" s="8" customFormat="1" ht="32.25" customHeight="1" x14ac:dyDescent="0.25">
      <c r="B40" s="13" t="s">
        <v>74</v>
      </c>
      <c r="C40" s="14" t="s">
        <v>75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7">
        <f t="shared" si="0"/>
        <v>0</v>
      </c>
    </row>
    <row r="41" spans="2:15" s="8" customFormat="1" ht="32.25" customHeight="1" x14ac:dyDescent="0.25">
      <c r="B41" s="13" t="s">
        <v>76</v>
      </c>
      <c r="C41" s="14" t="s">
        <v>77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7">
        <f t="shared" si="0"/>
        <v>0</v>
      </c>
    </row>
    <row r="42" spans="2:15" s="8" customFormat="1" ht="32.25" customHeight="1" x14ac:dyDescent="0.25">
      <c r="B42" s="13" t="s">
        <v>78</v>
      </c>
      <c r="C42" s="14" t="s">
        <v>79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7">
        <f t="shared" si="0"/>
        <v>0</v>
      </c>
    </row>
    <row r="43" spans="2:15" s="8" customFormat="1" ht="32.25" customHeight="1" x14ac:dyDescent="0.25">
      <c r="B43" s="13" t="s">
        <v>80</v>
      </c>
      <c r="C43" s="14" t="s">
        <v>81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7">
        <f t="shared" si="0"/>
        <v>0</v>
      </c>
    </row>
    <row r="44" spans="2:15" s="8" customFormat="1" ht="32.25" customHeight="1" x14ac:dyDescent="0.25">
      <c r="B44" s="13" t="s">
        <v>82</v>
      </c>
      <c r="C44" s="14" t="s">
        <v>83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7">
        <f t="shared" si="0"/>
        <v>0</v>
      </c>
    </row>
    <row r="45" spans="2:15" s="8" customFormat="1" ht="24.75" customHeight="1" x14ac:dyDescent="0.25">
      <c r="B45" s="4">
        <v>2.5</v>
      </c>
      <c r="C45" s="10" t="s">
        <v>84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7"/>
    </row>
    <row r="46" spans="2:15" s="8" customFormat="1" ht="32.25" customHeight="1" x14ac:dyDescent="0.25">
      <c r="B46" s="13" t="s">
        <v>85</v>
      </c>
      <c r="C46" s="14" t="s">
        <v>86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7">
        <f t="shared" si="0"/>
        <v>0</v>
      </c>
    </row>
    <row r="47" spans="2:15" s="8" customFormat="1" ht="32.25" customHeight="1" x14ac:dyDescent="0.25">
      <c r="B47" s="13" t="s">
        <v>87</v>
      </c>
      <c r="C47" s="14" t="s">
        <v>88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7">
        <f t="shared" si="0"/>
        <v>0</v>
      </c>
    </row>
    <row r="48" spans="2:15" s="8" customFormat="1" ht="32.25" customHeight="1" x14ac:dyDescent="0.25">
      <c r="B48" s="13" t="s">
        <v>89</v>
      </c>
      <c r="C48" s="14" t="s">
        <v>90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7">
        <f t="shared" si="0"/>
        <v>0</v>
      </c>
    </row>
    <row r="49" spans="2:14" s="8" customFormat="1" ht="32.25" customHeight="1" x14ac:dyDescent="0.25">
      <c r="B49" s="13" t="s">
        <v>91</v>
      </c>
      <c r="C49" s="14" t="s">
        <v>92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7">
        <f t="shared" si="0"/>
        <v>0</v>
      </c>
    </row>
    <row r="50" spans="2:14" s="8" customFormat="1" ht="32.25" customHeight="1" x14ac:dyDescent="0.25">
      <c r="B50" s="13" t="s">
        <v>93</v>
      </c>
      <c r="C50" s="14" t="s">
        <v>94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7">
        <f t="shared" si="0"/>
        <v>0</v>
      </c>
    </row>
    <row r="51" spans="2:14" s="8" customFormat="1" ht="32.25" customHeight="1" x14ac:dyDescent="0.25">
      <c r="B51" s="13" t="s">
        <v>95</v>
      </c>
      <c r="C51" s="14" t="s">
        <v>96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7">
        <f t="shared" si="0"/>
        <v>0</v>
      </c>
    </row>
    <row r="52" spans="2:14" s="8" customFormat="1" ht="32.25" customHeight="1" x14ac:dyDescent="0.25">
      <c r="B52" s="13" t="s">
        <v>97</v>
      </c>
      <c r="C52" s="14" t="s">
        <v>98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7">
        <f t="shared" si="0"/>
        <v>0</v>
      </c>
    </row>
    <row r="53" spans="2:14" s="8" customFormat="1" ht="32.25" customHeight="1" x14ac:dyDescent="0.25">
      <c r="B53" s="4">
        <v>2.6</v>
      </c>
      <c r="C53" s="10" t="s">
        <v>99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7"/>
    </row>
    <row r="54" spans="2:14" s="8" customFormat="1" ht="32.25" customHeight="1" x14ac:dyDescent="0.25">
      <c r="B54" s="13" t="s">
        <v>100</v>
      </c>
      <c r="C54" s="14" t="s">
        <v>101</v>
      </c>
      <c r="D54" s="15">
        <f>+'[1]Detalle Ejecución'!C49</f>
        <v>128029</v>
      </c>
      <c r="E54" s="15">
        <f>+'[1]Detalle Ejecución'!D49</f>
        <v>0</v>
      </c>
      <c r="F54" s="15">
        <v>0</v>
      </c>
      <c r="G54" s="15">
        <f>SUM('[2]Ejecución 2021'!G85:G86)</f>
        <v>63102.27</v>
      </c>
      <c r="H54" s="15">
        <f>SUM('[2]Ejecución 2021'!H85:H86)</f>
        <v>19180</v>
      </c>
      <c r="I54" s="15">
        <f>SUM('[2]Ejecución 2021'!I85:I86)</f>
        <v>247800</v>
      </c>
      <c r="J54" s="15">
        <f>SUM('[2]Ejecución 2021'!J85:J86)</f>
        <v>0</v>
      </c>
      <c r="K54" s="15">
        <v>0</v>
      </c>
      <c r="L54" s="15">
        <f>SUM('[2]Ejecución 2021'!L85:L86)</f>
        <v>847137.2</v>
      </c>
      <c r="M54" s="15">
        <f>SUM('[2]Ejecución 2021'!M85:M86)</f>
        <v>35662.089999999997</v>
      </c>
      <c r="N54" s="17">
        <f t="shared" si="0"/>
        <v>1340910.56</v>
      </c>
    </row>
    <row r="55" spans="2:14" s="8" customFormat="1" ht="32.25" customHeight="1" x14ac:dyDescent="0.25">
      <c r="B55" s="13" t="s">
        <v>102</v>
      </c>
      <c r="C55" s="14" t="s">
        <v>103</v>
      </c>
      <c r="D55" s="15">
        <v>0</v>
      </c>
      <c r="E55" s="15">
        <v>0</v>
      </c>
      <c r="F55" s="15">
        <v>0</v>
      </c>
      <c r="G55" s="15">
        <v>0</v>
      </c>
      <c r="H55" s="15">
        <f>SUM('[2]Ejecución 2021'!H87)</f>
        <v>206500</v>
      </c>
      <c r="I55" s="15">
        <v>0</v>
      </c>
      <c r="J55" s="15">
        <v>0</v>
      </c>
      <c r="K55" s="15">
        <v>0</v>
      </c>
      <c r="L55" s="15">
        <f>SUM('[2]Ejecución 2021'!L87)</f>
        <v>0</v>
      </c>
      <c r="M55" s="15">
        <v>0</v>
      </c>
      <c r="N55" s="17">
        <f t="shared" si="0"/>
        <v>206500</v>
      </c>
    </row>
    <row r="56" spans="2:14" s="8" customFormat="1" ht="32.25" customHeight="1" x14ac:dyDescent="0.25">
      <c r="B56" s="13" t="s">
        <v>104</v>
      </c>
      <c r="C56" s="14" t="s">
        <v>105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7">
        <f t="shared" si="0"/>
        <v>0</v>
      </c>
    </row>
    <row r="57" spans="2:14" s="8" customFormat="1" ht="32.25" customHeight="1" x14ac:dyDescent="0.25">
      <c r="B57" s="13" t="s">
        <v>106</v>
      </c>
      <c r="C57" s="14" t="s">
        <v>107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7">
        <f t="shared" si="0"/>
        <v>0</v>
      </c>
    </row>
    <row r="58" spans="2:14" s="8" customFormat="1" ht="32.25" customHeight="1" x14ac:dyDescent="0.25">
      <c r="B58" s="13" t="s">
        <v>108</v>
      </c>
      <c r="C58" s="14" t="s">
        <v>109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7">
        <f t="shared" si="0"/>
        <v>0</v>
      </c>
    </row>
    <row r="59" spans="2:14" s="8" customFormat="1" ht="19.5" customHeight="1" x14ac:dyDescent="0.25">
      <c r="B59" s="13" t="s">
        <v>110</v>
      </c>
      <c r="C59" s="14" t="s">
        <v>111</v>
      </c>
      <c r="D59" s="15">
        <v>0</v>
      </c>
      <c r="E59" s="15">
        <v>0</v>
      </c>
      <c r="F59" s="15">
        <v>0</v>
      </c>
      <c r="G59" s="15">
        <f>SUM('[2]Ejecución 2021'!G88)</f>
        <v>325565.5</v>
      </c>
      <c r="H59" s="15">
        <f>SUM('[2]Ejecución 2021'!H88)</f>
        <v>0</v>
      </c>
      <c r="I59" s="15">
        <f>SUM('[2]Ejecución 2021'!I88)</f>
        <v>0</v>
      </c>
      <c r="J59" s="15">
        <f>SUM('[2]Ejecución 2021'!J88)</f>
        <v>114696.44</v>
      </c>
      <c r="K59" s="15">
        <v>0</v>
      </c>
      <c r="L59" s="15">
        <f>SUM('[2]Ejecución 2021'!L88)</f>
        <v>39766.436000000002</v>
      </c>
      <c r="M59" s="15">
        <v>0</v>
      </c>
      <c r="N59" s="17">
        <f t="shared" si="0"/>
        <v>480028.37599999999</v>
      </c>
    </row>
    <row r="60" spans="2:14" s="8" customFormat="1" ht="11.25" customHeight="1" x14ac:dyDescent="0.25">
      <c r="B60" s="13" t="s">
        <v>112</v>
      </c>
      <c r="C60" s="14" t="s">
        <v>113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/>
      <c r="J60" s="15"/>
      <c r="K60" s="15"/>
      <c r="L60" s="15"/>
      <c r="M60" s="15"/>
      <c r="N60" s="17">
        <f t="shared" si="0"/>
        <v>0</v>
      </c>
    </row>
    <row r="61" spans="2:14" s="8" customFormat="1" ht="21" customHeight="1" x14ac:dyDescent="0.25">
      <c r="B61" s="13" t="s">
        <v>114</v>
      </c>
      <c r="C61" s="14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f>SUM('[2]Ejecución 2021'!L89)</f>
        <v>2221688.75</v>
      </c>
      <c r="M61" s="15">
        <v>0</v>
      </c>
      <c r="N61" s="17">
        <f t="shared" si="0"/>
        <v>2221688.75</v>
      </c>
    </row>
    <row r="62" spans="2:14" s="8" customFormat="1" ht="32.25" customHeight="1" x14ac:dyDescent="0.25">
      <c r="B62" s="13" t="s">
        <v>116</v>
      </c>
      <c r="C62" s="14" t="s">
        <v>117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7">
        <f t="shared" si="0"/>
        <v>0</v>
      </c>
    </row>
    <row r="63" spans="2:14" s="8" customFormat="1" ht="27" customHeight="1" x14ac:dyDescent="0.25">
      <c r="B63" s="4">
        <v>2.7</v>
      </c>
      <c r="C63" s="10" t="s">
        <v>118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7"/>
    </row>
    <row r="64" spans="2:14" s="8" customFormat="1" ht="18.75" customHeight="1" x14ac:dyDescent="0.25">
      <c r="B64" s="13" t="s">
        <v>119</v>
      </c>
      <c r="C64" s="14" t="s">
        <v>120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7">
        <f t="shared" si="0"/>
        <v>0</v>
      </c>
    </row>
    <row r="65" spans="2:14" s="8" customFormat="1" ht="17.25" customHeight="1" x14ac:dyDescent="0.25">
      <c r="B65" s="13" t="s">
        <v>121</v>
      </c>
      <c r="C65" s="14" t="s">
        <v>122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7">
        <f t="shared" si="0"/>
        <v>0</v>
      </c>
    </row>
    <row r="66" spans="2:14" s="8" customFormat="1" ht="28.5" customHeight="1" x14ac:dyDescent="0.25">
      <c r="B66" s="13" t="s">
        <v>123</v>
      </c>
      <c r="C66" s="14" t="s">
        <v>124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7">
        <f t="shared" si="0"/>
        <v>0</v>
      </c>
    </row>
    <row r="67" spans="2:14" s="8" customFormat="1" ht="42" customHeight="1" x14ac:dyDescent="0.25">
      <c r="B67" s="13" t="s">
        <v>125</v>
      </c>
      <c r="C67" s="14" t="s">
        <v>126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7">
        <f t="shared" si="0"/>
        <v>0</v>
      </c>
    </row>
    <row r="68" spans="2:14" s="8" customFormat="1" ht="29.25" customHeight="1" x14ac:dyDescent="0.25">
      <c r="B68" s="4">
        <v>2.8</v>
      </c>
      <c r="C68" s="10" t="s">
        <v>127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7"/>
    </row>
    <row r="69" spans="2:14" s="8" customFormat="1" ht="32.25" customHeight="1" x14ac:dyDescent="0.25">
      <c r="B69" s="13" t="s">
        <v>128</v>
      </c>
      <c r="C69" s="14" t="s">
        <v>129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7">
        <f t="shared" si="0"/>
        <v>0</v>
      </c>
    </row>
    <row r="70" spans="2:14" s="8" customFormat="1" ht="32.25" customHeight="1" x14ac:dyDescent="0.25">
      <c r="B70" s="13" t="s">
        <v>130</v>
      </c>
      <c r="C70" s="14" t="s">
        <v>131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7">
        <f t="shared" si="0"/>
        <v>0</v>
      </c>
    </row>
    <row r="71" spans="2:14" s="8" customFormat="1" ht="27.75" customHeight="1" x14ac:dyDescent="0.25">
      <c r="B71" s="4">
        <v>2.9</v>
      </c>
      <c r="C71" s="10" t="s">
        <v>132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7">
        <f t="shared" si="0"/>
        <v>0</v>
      </c>
    </row>
    <row r="72" spans="2:14" s="8" customFormat="1" ht="31.5" customHeight="1" x14ac:dyDescent="0.25">
      <c r="B72" s="13" t="s">
        <v>133</v>
      </c>
      <c r="C72" s="14" t="s">
        <v>134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7">
        <f t="shared" si="0"/>
        <v>0</v>
      </c>
    </row>
    <row r="73" spans="2:14" s="8" customFormat="1" ht="31.5" customHeight="1" x14ac:dyDescent="0.25">
      <c r="B73" s="13" t="s">
        <v>135</v>
      </c>
      <c r="C73" s="14" t="s">
        <v>136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7">
        <f t="shared" si="0"/>
        <v>0</v>
      </c>
    </row>
    <row r="74" spans="2:14" s="8" customFormat="1" ht="41.25" customHeight="1" x14ac:dyDescent="0.25">
      <c r="B74" s="13" t="s">
        <v>137</v>
      </c>
      <c r="C74" s="14" t="s">
        <v>138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7">
        <f t="shared" si="0"/>
        <v>0</v>
      </c>
    </row>
    <row r="75" spans="2:14" ht="27.75" customHeight="1" x14ac:dyDescent="0.25">
      <c r="B75" s="53" t="s">
        <v>139</v>
      </c>
      <c r="C75" s="53"/>
      <c r="D75" s="20">
        <f>SUM(D11:D74)</f>
        <v>14013299.989500001</v>
      </c>
      <c r="E75" s="20">
        <f t="shared" ref="E75:H75" si="1">SUM(E11:E74)</f>
        <v>45905111.729999997</v>
      </c>
      <c r="F75" s="20">
        <f t="shared" si="1"/>
        <v>91394136.960000008</v>
      </c>
      <c r="G75" s="20">
        <f t="shared" si="1"/>
        <v>142203001.73813</v>
      </c>
      <c r="H75" s="20">
        <f t="shared" si="1"/>
        <v>117576449.85000001</v>
      </c>
      <c r="I75" s="20">
        <f>SUM(I11:I74)</f>
        <v>107716582.72</v>
      </c>
      <c r="J75" s="20">
        <f t="shared" ref="J75" si="2">SUM(J11:J74)</f>
        <v>139522755.38999999</v>
      </c>
      <c r="K75" s="20">
        <f>SUM(K11:K74)</f>
        <v>205524166.42000002</v>
      </c>
      <c r="L75" s="20">
        <f>SUM(L11:L74)</f>
        <v>135402693.18800002</v>
      </c>
      <c r="M75" s="20">
        <f>SUM(M11:M74)</f>
        <v>206154821.97800002</v>
      </c>
      <c r="N75" s="20">
        <f>SUM(D75:M75)</f>
        <v>1205413019.96363</v>
      </c>
    </row>
    <row r="76" spans="2:14" ht="6.75" customHeight="1" x14ac:dyDescent="0.25">
      <c r="B76" s="21"/>
      <c r="C76" s="14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17">
        <f t="shared" ref="N76:N85" si="3">SUM(D76:J76)</f>
        <v>0</v>
      </c>
    </row>
    <row r="77" spans="2:14" s="8" customFormat="1" ht="20.100000000000001" customHeight="1" x14ac:dyDescent="0.25">
      <c r="B77" s="23">
        <v>4</v>
      </c>
      <c r="C77" s="24" t="s">
        <v>140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7">
        <f t="shared" si="3"/>
        <v>0</v>
      </c>
    </row>
    <row r="78" spans="2:14" ht="29.25" customHeight="1" x14ac:dyDescent="0.25">
      <c r="B78" s="13">
        <v>4.0999999999999996</v>
      </c>
      <c r="C78" s="24" t="s">
        <v>141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/>
      <c r="N78" s="17">
        <f t="shared" si="3"/>
        <v>0</v>
      </c>
    </row>
    <row r="79" spans="2:14" ht="30" customHeight="1" x14ac:dyDescent="0.25">
      <c r="B79" s="13" t="s">
        <v>142</v>
      </c>
      <c r="C79" s="14" t="s">
        <v>143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/>
      <c r="N79" s="17">
        <f t="shared" si="3"/>
        <v>0</v>
      </c>
    </row>
    <row r="80" spans="2:14" ht="30" customHeight="1" x14ac:dyDescent="0.25">
      <c r="B80" s="13" t="s">
        <v>144</v>
      </c>
      <c r="C80" s="14" t="s">
        <v>145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/>
      <c r="N80" s="17">
        <f t="shared" si="3"/>
        <v>0</v>
      </c>
    </row>
    <row r="81" spans="2:15" ht="20.25" customHeight="1" x14ac:dyDescent="0.25">
      <c r="B81" s="13">
        <v>4.2</v>
      </c>
      <c r="C81" s="24" t="s">
        <v>146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/>
      <c r="N81" s="17">
        <f t="shared" si="3"/>
        <v>0</v>
      </c>
    </row>
    <row r="82" spans="2:15" ht="18" customHeight="1" x14ac:dyDescent="0.25">
      <c r="B82" s="13" t="s">
        <v>147</v>
      </c>
      <c r="C82" s="14" t="s">
        <v>148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/>
      <c r="N82" s="17">
        <f t="shared" si="3"/>
        <v>0</v>
      </c>
    </row>
    <row r="83" spans="2:15" ht="30" customHeight="1" x14ac:dyDescent="0.25">
      <c r="B83" s="13" t="s">
        <v>149</v>
      </c>
      <c r="C83" s="14" t="s">
        <v>150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/>
      <c r="N83" s="17">
        <f t="shared" si="3"/>
        <v>0</v>
      </c>
    </row>
    <row r="84" spans="2:15" ht="30" customHeight="1" x14ac:dyDescent="0.25">
      <c r="B84" s="13">
        <v>4.3</v>
      </c>
      <c r="C84" s="24" t="s">
        <v>151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/>
      <c r="N84" s="17">
        <f t="shared" si="3"/>
        <v>0</v>
      </c>
    </row>
    <row r="85" spans="2:15" ht="30" customHeight="1" x14ac:dyDescent="0.25">
      <c r="B85" s="13" t="s">
        <v>152</v>
      </c>
      <c r="C85" s="14" t="s">
        <v>153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/>
      <c r="N85" s="17">
        <f t="shared" si="3"/>
        <v>0</v>
      </c>
    </row>
    <row r="86" spans="2:15" ht="20.100000000000001" customHeight="1" x14ac:dyDescent="0.25">
      <c r="B86" s="53" t="s">
        <v>154</v>
      </c>
      <c r="C86" s="53"/>
      <c r="D86" s="25">
        <f t="shared" ref="D86:N86" si="4">SUM(D78:D85)</f>
        <v>0</v>
      </c>
      <c r="E86" s="25">
        <f t="shared" si="4"/>
        <v>0</v>
      </c>
      <c r="F86" s="25">
        <f t="shared" si="4"/>
        <v>0</v>
      </c>
      <c r="G86" s="25">
        <f>SUM(G78:G85)</f>
        <v>0</v>
      </c>
      <c r="H86" s="25">
        <f>SUM(H78:H85)</f>
        <v>0</v>
      </c>
      <c r="I86" s="25">
        <f>SUM(I78:I85)</f>
        <v>0</v>
      </c>
      <c r="J86" s="25">
        <f>SUM(J78:J85)</f>
        <v>0</v>
      </c>
      <c r="K86" s="25">
        <f>SUM(K78:K85)</f>
        <v>0</v>
      </c>
      <c r="L86" s="25"/>
      <c r="M86" s="25"/>
      <c r="N86" s="25">
        <f t="shared" si="4"/>
        <v>0</v>
      </c>
    </row>
    <row r="87" spans="2:15" ht="20.100000000000001" customHeight="1" x14ac:dyDescent="0.25">
      <c r="B87" s="21"/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8"/>
    </row>
    <row r="88" spans="2:15" ht="20.100000000000001" customHeight="1" x14ac:dyDescent="0.25">
      <c r="B88" s="53" t="s">
        <v>155</v>
      </c>
      <c r="C88" s="53"/>
      <c r="D88" s="29">
        <f>+D75+D86</f>
        <v>14013299.989500001</v>
      </c>
      <c r="E88" s="29">
        <f t="shared" ref="E88:I88" si="5">+E75+E86</f>
        <v>45905111.729999997</v>
      </c>
      <c r="F88" s="29">
        <f t="shared" si="5"/>
        <v>91394136.960000008</v>
      </c>
      <c r="G88" s="29">
        <f t="shared" si="5"/>
        <v>142203001.73813</v>
      </c>
      <c r="H88" s="29">
        <f t="shared" si="5"/>
        <v>117576449.85000001</v>
      </c>
      <c r="I88" s="29">
        <f t="shared" si="5"/>
        <v>107716582.72</v>
      </c>
      <c r="J88" s="29">
        <f>+J75+J86</f>
        <v>139522755.38999999</v>
      </c>
      <c r="K88" s="29">
        <f>+K75+K86</f>
        <v>205524166.42000002</v>
      </c>
      <c r="L88" s="29">
        <f>+L75+L86</f>
        <v>135402693.18800002</v>
      </c>
      <c r="M88" s="29">
        <f>+M75+M86</f>
        <v>206154821.97800002</v>
      </c>
      <c r="N88" s="29">
        <f>+N75+N86</f>
        <v>1205413019.96363</v>
      </c>
    </row>
    <row r="89" spans="2:15" x14ac:dyDescent="0.25">
      <c r="B89" s="30"/>
      <c r="C89" s="30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8"/>
    </row>
    <row r="90" spans="2:15" ht="15" customHeight="1" x14ac:dyDescent="0.25">
      <c r="B90" s="30"/>
      <c r="C90" s="3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8"/>
    </row>
    <row r="91" spans="2:15" ht="15" hidden="1" customHeight="1" x14ac:dyDescent="0.25">
      <c r="B91" s="30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8"/>
    </row>
    <row r="92" spans="2:15" hidden="1" x14ac:dyDescent="0.25">
      <c r="B92" s="54" t="s">
        <v>156</v>
      </c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8"/>
    </row>
    <row r="93" spans="2:15" ht="15.75" hidden="1" x14ac:dyDescent="0.25">
      <c r="B93" s="47" t="s">
        <v>157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8"/>
    </row>
    <row r="94" spans="2:15" ht="17.25" hidden="1" x14ac:dyDescent="0.3">
      <c r="B94" s="55" t="s">
        <v>158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/>
    </row>
    <row r="95" spans="2:15" s="32" customFormat="1" ht="17.25" hidden="1" x14ac:dyDescent="0.3">
      <c r="B95" s="56" t="s">
        <v>159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</row>
    <row r="96" spans="2:15" s="32" customFormat="1" ht="18.75" hidden="1" customHeight="1" x14ac:dyDescent="0.3">
      <c r="C96" s="33"/>
      <c r="E96" s="57"/>
      <c r="F96" s="57"/>
      <c r="G96" s="57"/>
      <c r="H96" s="34"/>
      <c r="I96" s="58"/>
      <c r="J96" s="58"/>
      <c r="K96" s="58"/>
      <c r="L96" s="58"/>
      <c r="M96" s="58"/>
      <c r="N96" s="58"/>
    </row>
    <row r="97" spans="2:16" s="32" customFormat="1" ht="17.25" hidden="1" x14ac:dyDescent="0.3">
      <c r="C97" s="35"/>
      <c r="F97" s="36"/>
      <c r="I97" s="34"/>
      <c r="J97" s="34"/>
      <c r="L97" s="34"/>
      <c r="M97" s="34"/>
      <c r="N97" s="34"/>
    </row>
    <row r="98" spans="2:16" s="32" customFormat="1" ht="15.75" hidden="1" x14ac:dyDescent="0.25"/>
    <row r="99" spans="2:16" s="32" customFormat="1" ht="15.75" hidden="1" x14ac:dyDescent="0.25"/>
    <row r="100" spans="2:16" s="32" customFormat="1" ht="15.75" x14ac:dyDescent="0.25"/>
    <row r="101" spans="2:16" s="32" customFormat="1" ht="15.75" x14ac:dyDescent="0.25"/>
    <row r="102" spans="2:16" s="39" customFormat="1" ht="17.25" x14ac:dyDescent="0.3">
      <c r="B102" s="37" t="s">
        <v>160</v>
      </c>
      <c r="C102" s="34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P102" s="32"/>
    </row>
    <row r="103" spans="2:16" s="39" customFormat="1" ht="17.25" x14ac:dyDescent="0.3">
      <c r="B103" s="40" t="s">
        <v>161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P103" s="32"/>
    </row>
    <row r="104" spans="2:16" s="39" customFormat="1" ht="17.25" x14ac:dyDescent="0.3">
      <c r="B104" s="40" t="s">
        <v>162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P104" s="32"/>
    </row>
    <row r="105" spans="2:16" s="39" customFormat="1" ht="17.25" x14ac:dyDescent="0.3">
      <c r="B105" s="40" t="s">
        <v>163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P105" s="32"/>
    </row>
    <row r="106" spans="2:16" s="39" customFormat="1" ht="17.25" x14ac:dyDescent="0.3">
      <c r="B106" s="40" t="s">
        <v>164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P106" s="32"/>
    </row>
    <row r="107" spans="2:16" s="39" customFormat="1" ht="17.25" x14ac:dyDescent="0.3">
      <c r="B107" s="40" t="s">
        <v>165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P107" s="32"/>
    </row>
    <row r="108" spans="2:16" s="32" customFormat="1" ht="17.25" customHeight="1" x14ac:dyDescent="0.3">
      <c r="B108" s="59" t="s">
        <v>166</v>
      </c>
      <c r="C108" s="59"/>
      <c r="D108" s="59"/>
      <c r="E108" s="59"/>
      <c r="F108" s="59"/>
      <c r="G108" s="59"/>
      <c r="H108" s="59"/>
      <c r="I108" s="59"/>
      <c r="J108" s="41"/>
      <c r="K108" s="41"/>
      <c r="L108" s="41"/>
      <c r="M108" s="41"/>
      <c r="N108" s="42"/>
      <c r="O108" s="39"/>
    </row>
    <row r="109" spans="2:16" s="32" customFormat="1" ht="45" customHeight="1" x14ac:dyDescent="0.3">
      <c r="B109" s="59"/>
      <c r="C109" s="59"/>
      <c r="D109" s="59"/>
      <c r="E109" s="59"/>
      <c r="F109" s="59"/>
      <c r="G109" s="59"/>
      <c r="H109" s="59"/>
      <c r="I109" s="59"/>
      <c r="J109" s="41"/>
      <c r="K109" s="41"/>
      <c r="L109" s="41"/>
      <c r="M109" s="41"/>
      <c r="N109" s="42"/>
      <c r="O109" s="39"/>
    </row>
    <row r="110" spans="2:16" ht="18.75" x14ac:dyDescent="0.3">
      <c r="B110" s="43"/>
      <c r="C110" s="43"/>
      <c r="D110" s="44"/>
      <c r="E110" s="44"/>
      <c r="F110" s="44"/>
      <c r="G110" s="44"/>
      <c r="H110" s="45"/>
      <c r="I110" s="45"/>
      <c r="J110" s="45"/>
      <c r="K110" s="45"/>
      <c r="L110" s="45"/>
      <c r="M110" s="45"/>
      <c r="N110" s="45"/>
    </row>
    <row r="111" spans="2:16" ht="18.75" x14ac:dyDescent="0.3">
      <c r="B111" s="43"/>
      <c r="C111" s="43"/>
      <c r="D111" s="44"/>
      <c r="E111" s="44"/>
      <c r="F111" s="44"/>
      <c r="G111" s="44"/>
      <c r="H111" s="45"/>
      <c r="I111" s="45"/>
      <c r="J111" s="45"/>
      <c r="K111" s="45"/>
      <c r="L111" s="45"/>
      <c r="M111" s="45"/>
      <c r="N111" s="45"/>
    </row>
  </sheetData>
  <mergeCells count="17">
    <mergeCell ref="B94:N94"/>
    <mergeCell ref="B95:N95"/>
    <mergeCell ref="E96:G96"/>
    <mergeCell ref="I96:N96"/>
    <mergeCell ref="B108:I109"/>
    <mergeCell ref="B93:N93"/>
    <mergeCell ref="B1:N1"/>
    <mergeCell ref="B2:N2"/>
    <mergeCell ref="B3:N3"/>
    <mergeCell ref="B4:N4"/>
    <mergeCell ref="B5:N5"/>
    <mergeCell ref="B6:N6"/>
    <mergeCell ref="B7:N7"/>
    <mergeCell ref="B75:C75"/>
    <mergeCell ref="B86:C86"/>
    <mergeCell ref="B88:C88"/>
    <mergeCell ref="B92:N92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</vt:lpstr>
      <vt:lpstr>'Portal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Díaz Herrera</dc:creator>
  <cp:lastModifiedBy>Daniel Díaz Herrera</cp:lastModifiedBy>
  <cp:lastPrinted>2021-11-05T19:30:10Z</cp:lastPrinted>
  <dcterms:created xsi:type="dcterms:W3CDTF">2021-11-05T19:28:44Z</dcterms:created>
  <dcterms:modified xsi:type="dcterms:W3CDTF">2021-11-05T19:37:13Z</dcterms:modified>
</cp:coreProperties>
</file>